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filterPrivacy="1" codeName="ThisWorkbook" defaultThemeVersion="124226"/>
  <xr:revisionPtr revIDLastSave="0" documentId="8_{1E9B8D56-CF49-4177-A467-EAA0035866B0}" xr6:coauthVersionLast="36" xr6:coauthVersionMax="36" xr10:uidLastSave="{00000000-0000-0000-0000-000000000000}"/>
  <bookViews>
    <workbookView xWindow="0" yWindow="504" windowWidth="38400" windowHeight="21924" tabRatio="803" activeTab="8" xr2:uid="{00000000-000D-0000-FFFF-FFFF00000000}"/>
  </bookViews>
  <sheets>
    <sheet name="2.1" sheetId="1" r:id="rId1"/>
    <sheet name="2.2" sheetId="59" r:id="rId2"/>
    <sheet name="2.3" sheetId="6" r:id="rId3"/>
    <sheet name="2.4" sheetId="7" r:id="rId4"/>
    <sheet name="2.5" sheetId="8" r:id="rId5"/>
    <sheet name="2.6" sheetId="32" r:id="rId6"/>
    <sheet name="2.7" sheetId="33" r:id="rId7"/>
    <sheet name="2.8" sheetId="71" r:id="rId8"/>
    <sheet name="3.1" sheetId="47" r:id="rId9"/>
    <sheet name="3.2" sheetId="14" r:id="rId10"/>
    <sheet name="3.3" sheetId="63" r:id="rId11"/>
    <sheet name="3.4" sheetId="28" r:id="rId12"/>
    <sheet name="4.1" sheetId="17" r:id="rId13"/>
    <sheet name="5.1" sheetId="19" r:id="rId14"/>
    <sheet name="6.1 " sheetId="66" r:id="rId15"/>
    <sheet name="6.2" sheetId="67" r:id="rId16"/>
    <sheet name="6.3" sheetId="23" r:id="rId17"/>
    <sheet name="6.4" sheetId="64" r:id="rId18"/>
    <sheet name="6.5" sheetId="68" r:id="rId19"/>
    <sheet name="6.6" sheetId="26" r:id="rId20"/>
    <sheet name="7.1" sheetId="61" r:id="rId21"/>
    <sheet name="7.2" sheetId="43" r:id="rId22"/>
    <sheet name="8.1" sheetId="36" r:id="rId23"/>
    <sheet name="8.3" sheetId="70" r:id="rId24"/>
    <sheet name="8.4" sheetId="40" r:id="rId25"/>
    <sheet name="7.3" sheetId="58" r:id="rId26"/>
    <sheet name="12.1" sheetId="30" r:id="rId27"/>
    <sheet name="12.2" sheetId="31" r:id="rId28"/>
  </sheets>
  <calcPr calcId="191029"/>
</workbook>
</file>

<file path=xl/calcChain.xml><?xml version="1.0" encoding="utf-8"?>
<calcChain xmlns="http://schemas.openxmlformats.org/spreadsheetml/2006/main">
  <c r="C115" i="47" l="1"/>
  <c r="D115" i="47"/>
  <c r="E115" i="47"/>
  <c r="F115" i="47"/>
  <c r="G115" i="47"/>
  <c r="H115" i="47"/>
  <c r="I115" i="47"/>
  <c r="J115" i="47"/>
  <c r="K115" i="47" l="1"/>
  <c r="H11" i="70" l="1"/>
  <c r="G11" i="70"/>
  <c r="F11" i="70"/>
  <c r="E11" i="70"/>
  <c r="D11" i="70"/>
  <c r="C11" i="70"/>
  <c r="B11" i="70"/>
  <c r="K99" i="17"/>
  <c r="J115" i="17" l="1"/>
  <c r="I115" i="17"/>
  <c r="H115" i="17"/>
  <c r="G115" i="17"/>
  <c r="F115" i="17"/>
  <c r="E115" i="17"/>
  <c r="D115" i="17"/>
  <c r="C115" i="17"/>
  <c r="J114" i="17"/>
  <c r="I114" i="17"/>
  <c r="H114" i="17"/>
  <c r="G114" i="17"/>
  <c r="F114" i="17"/>
  <c r="E114" i="17"/>
  <c r="D114" i="17"/>
  <c r="C114" i="17"/>
  <c r="J112" i="17"/>
  <c r="I112" i="17"/>
  <c r="H112" i="17"/>
  <c r="G112" i="17"/>
  <c r="D112" i="17"/>
  <c r="C112" i="17"/>
  <c r="J111" i="17"/>
  <c r="I111" i="17"/>
  <c r="H111" i="17"/>
  <c r="G111" i="17"/>
  <c r="F111" i="17"/>
  <c r="E111" i="17"/>
  <c r="D111" i="17"/>
  <c r="C111" i="17"/>
  <c r="J110" i="17"/>
  <c r="I110" i="17"/>
  <c r="H110" i="17"/>
  <c r="G110" i="17"/>
  <c r="D110" i="17"/>
  <c r="C110" i="17"/>
  <c r="J109" i="17"/>
  <c r="I109" i="17"/>
  <c r="H109" i="17"/>
  <c r="G109" i="17"/>
  <c r="D109" i="17"/>
  <c r="C109" i="17"/>
  <c r="J108" i="17"/>
  <c r="I108" i="17"/>
  <c r="H108" i="17"/>
  <c r="G108" i="17"/>
  <c r="D108" i="17"/>
  <c r="C108" i="17"/>
  <c r="J107" i="17"/>
  <c r="I107" i="17"/>
  <c r="H107" i="17"/>
  <c r="G107" i="17"/>
  <c r="D107" i="17"/>
  <c r="C107" i="17"/>
  <c r="J106" i="17"/>
  <c r="I106" i="17"/>
  <c r="H106" i="17"/>
  <c r="G106" i="17"/>
  <c r="D106" i="17"/>
  <c r="C106" i="17"/>
  <c r="J105" i="17"/>
  <c r="I105" i="17"/>
  <c r="H105" i="17"/>
  <c r="G105" i="17"/>
  <c r="D105" i="17"/>
  <c r="C105" i="17"/>
  <c r="J104" i="17"/>
  <c r="I104" i="17"/>
  <c r="H104" i="17"/>
  <c r="G104" i="17"/>
  <c r="D104" i="17"/>
  <c r="C104" i="17"/>
  <c r="J103" i="17"/>
  <c r="I103" i="17"/>
  <c r="H103" i="17"/>
  <c r="G103" i="17"/>
  <c r="F103" i="17"/>
  <c r="E103" i="17"/>
  <c r="D103" i="17"/>
  <c r="C103" i="17"/>
  <c r="J102" i="17"/>
  <c r="I102" i="17"/>
  <c r="H102" i="17"/>
  <c r="G102" i="17"/>
  <c r="D102" i="17"/>
  <c r="C102" i="17"/>
  <c r="K51" i="17"/>
  <c r="K50" i="17"/>
  <c r="J49" i="17"/>
  <c r="I49" i="17"/>
  <c r="H49" i="17"/>
  <c r="G49" i="17"/>
  <c r="F49" i="17"/>
  <c r="E49" i="17"/>
  <c r="D49" i="17"/>
  <c r="C49" i="17"/>
  <c r="K48" i="17"/>
  <c r="K47" i="17"/>
  <c r="K46" i="17"/>
  <c r="K45" i="17"/>
  <c r="K44" i="17"/>
  <c r="K43" i="17"/>
  <c r="K42" i="17"/>
  <c r="K41" i="17"/>
  <c r="K40" i="17"/>
  <c r="K39" i="17"/>
  <c r="K38" i="17"/>
  <c r="K83" i="17"/>
  <c r="K82" i="17"/>
  <c r="J81" i="17"/>
  <c r="I81" i="17"/>
  <c r="H81" i="17"/>
  <c r="G81" i="17"/>
  <c r="F81" i="17"/>
  <c r="E81" i="17"/>
  <c r="D81" i="17"/>
  <c r="C81" i="17"/>
  <c r="K80" i="17"/>
  <c r="K79" i="17"/>
  <c r="K78" i="17"/>
  <c r="K77" i="17"/>
  <c r="K76" i="17"/>
  <c r="K75" i="17"/>
  <c r="K74" i="17"/>
  <c r="K73" i="17"/>
  <c r="K72" i="17"/>
  <c r="K71" i="17"/>
  <c r="K70" i="17"/>
  <c r="K98" i="17"/>
  <c r="J97" i="17"/>
  <c r="I97" i="17"/>
  <c r="H97" i="17"/>
  <c r="G97" i="17"/>
  <c r="F97" i="17"/>
  <c r="E97" i="17"/>
  <c r="D97" i="17"/>
  <c r="C97" i="17"/>
  <c r="K96" i="17"/>
  <c r="K95" i="17"/>
  <c r="K94" i="17"/>
  <c r="K93" i="17"/>
  <c r="K92" i="17"/>
  <c r="K91" i="17"/>
  <c r="K90" i="17"/>
  <c r="K89" i="17"/>
  <c r="K88" i="17"/>
  <c r="K87" i="17"/>
  <c r="K86" i="17"/>
  <c r="K19" i="17"/>
  <c r="K18" i="17"/>
  <c r="J17" i="17"/>
  <c r="I17" i="17"/>
  <c r="H17" i="17"/>
  <c r="G17" i="17"/>
  <c r="F17" i="17"/>
  <c r="E17" i="17"/>
  <c r="D17" i="17"/>
  <c r="C17" i="17"/>
  <c r="K16" i="17"/>
  <c r="K15" i="17"/>
  <c r="K14" i="17"/>
  <c r="K13" i="17"/>
  <c r="K12" i="17"/>
  <c r="K11" i="17"/>
  <c r="K10" i="17"/>
  <c r="K9" i="17"/>
  <c r="K8" i="17"/>
  <c r="K7" i="17"/>
  <c r="K6" i="17"/>
  <c r="K35" i="17"/>
  <c r="K34" i="17"/>
  <c r="J33" i="17"/>
  <c r="I33" i="17"/>
  <c r="H33" i="17"/>
  <c r="G33" i="17"/>
  <c r="F33" i="17"/>
  <c r="E33" i="17"/>
  <c r="D33" i="17"/>
  <c r="C33" i="17"/>
  <c r="K32" i="17"/>
  <c r="K31" i="17"/>
  <c r="K30" i="17"/>
  <c r="K29" i="17"/>
  <c r="K28" i="17"/>
  <c r="K27" i="17"/>
  <c r="K26" i="17"/>
  <c r="K25" i="17"/>
  <c r="K24" i="17"/>
  <c r="K23" i="17"/>
  <c r="K22" i="17"/>
  <c r="K67" i="17"/>
  <c r="K66" i="17"/>
  <c r="J65" i="17"/>
  <c r="I65" i="17"/>
  <c r="H65" i="17"/>
  <c r="G65" i="17"/>
  <c r="F65" i="17"/>
  <c r="E65" i="17"/>
  <c r="D65" i="17"/>
  <c r="C65" i="17"/>
  <c r="K64" i="17"/>
  <c r="K63" i="17"/>
  <c r="K62" i="17"/>
  <c r="K61" i="17"/>
  <c r="K60" i="17"/>
  <c r="K59" i="17"/>
  <c r="K58" i="17"/>
  <c r="K57" i="17"/>
  <c r="K56" i="17"/>
  <c r="K55" i="17"/>
  <c r="K54" i="17"/>
  <c r="K97" i="17" l="1"/>
  <c r="K107" i="17"/>
  <c r="K112" i="17"/>
  <c r="K106" i="17"/>
  <c r="K110" i="17"/>
  <c r="K111" i="17"/>
  <c r="E113" i="17"/>
  <c r="K33" i="17"/>
  <c r="H113" i="17"/>
  <c r="K81" i="17"/>
  <c r="K103" i="17"/>
  <c r="K104" i="17"/>
  <c r="F113" i="17"/>
  <c r="K115" i="17"/>
  <c r="K65" i="17"/>
  <c r="I113" i="17"/>
  <c r="J113" i="17"/>
  <c r="K17" i="17"/>
  <c r="K49" i="17"/>
  <c r="C113" i="17"/>
  <c r="K105" i="17"/>
  <c r="K109" i="17"/>
  <c r="K102" i="17"/>
  <c r="K108" i="17"/>
  <c r="D113" i="17"/>
  <c r="G113" i="17"/>
  <c r="K114" i="17"/>
  <c r="J100" i="14"/>
  <c r="I100" i="14"/>
  <c r="H100" i="14"/>
  <c r="G100" i="14"/>
  <c r="F100" i="14"/>
  <c r="E100" i="14"/>
  <c r="D100" i="14"/>
  <c r="C100" i="14"/>
  <c r="J99" i="14"/>
  <c r="I99" i="14"/>
  <c r="H99" i="14"/>
  <c r="G99" i="14"/>
  <c r="F99" i="14"/>
  <c r="E99" i="14"/>
  <c r="D99" i="14"/>
  <c r="C99" i="14"/>
  <c r="J98" i="14"/>
  <c r="I98" i="14"/>
  <c r="H98" i="14"/>
  <c r="G98" i="14"/>
  <c r="F98" i="14"/>
  <c r="E98" i="14"/>
  <c r="D98" i="14"/>
  <c r="C98" i="14"/>
  <c r="J97" i="14"/>
  <c r="I97" i="14"/>
  <c r="H97" i="14"/>
  <c r="G97" i="14"/>
  <c r="F97" i="14"/>
  <c r="E97" i="14"/>
  <c r="D97" i="14"/>
  <c r="C97" i="14"/>
  <c r="J96" i="14"/>
  <c r="I96" i="14"/>
  <c r="H96" i="14"/>
  <c r="G96" i="14"/>
  <c r="F96" i="14"/>
  <c r="E96" i="14"/>
  <c r="D96" i="14"/>
  <c r="C96" i="14"/>
  <c r="J95" i="14"/>
  <c r="I95" i="14"/>
  <c r="H95" i="14"/>
  <c r="G95" i="14"/>
  <c r="F95" i="14"/>
  <c r="E95" i="14"/>
  <c r="D95" i="14"/>
  <c r="C95" i="14"/>
  <c r="J94" i="14"/>
  <c r="I94" i="14"/>
  <c r="H94" i="14"/>
  <c r="G94" i="14"/>
  <c r="F94" i="14"/>
  <c r="E94" i="14"/>
  <c r="D94" i="14"/>
  <c r="C94" i="14"/>
  <c r="J93" i="14"/>
  <c r="I93" i="14"/>
  <c r="H93" i="14"/>
  <c r="G93" i="14"/>
  <c r="F93" i="14"/>
  <c r="E93" i="14"/>
  <c r="D93" i="14"/>
  <c r="C93" i="14"/>
  <c r="J92" i="14"/>
  <c r="I92" i="14"/>
  <c r="H92" i="14"/>
  <c r="G92" i="14"/>
  <c r="F92" i="14"/>
  <c r="E92" i="14"/>
  <c r="D92" i="14"/>
  <c r="C92" i="14"/>
  <c r="J91" i="14"/>
  <c r="I91" i="14"/>
  <c r="H91" i="14"/>
  <c r="G91" i="14"/>
  <c r="F91" i="14"/>
  <c r="E91" i="14"/>
  <c r="D91" i="14"/>
  <c r="C91" i="14"/>
  <c r="J90" i="14"/>
  <c r="I90" i="14"/>
  <c r="H90" i="14"/>
  <c r="G90" i="14"/>
  <c r="F90" i="14"/>
  <c r="E90" i="14"/>
  <c r="D90" i="14"/>
  <c r="C90" i="14"/>
  <c r="J45" i="14"/>
  <c r="I45" i="14"/>
  <c r="H45" i="14"/>
  <c r="G45" i="14"/>
  <c r="F45" i="14"/>
  <c r="E45" i="14"/>
  <c r="D45" i="14"/>
  <c r="C45" i="14"/>
  <c r="K44" i="14"/>
  <c r="K43" i="14"/>
  <c r="K42" i="14"/>
  <c r="K41" i="14"/>
  <c r="K40" i="14"/>
  <c r="K39" i="14"/>
  <c r="K38" i="14"/>
  <c r="K37" i="14"/>
  <c r="K36" i="14"/>
  <c r="K35" i="14"/>
  <c r="K34" i="14"/>
  <c r="J73" i="14"/>
  <c r="I73" i="14"/>
  <c r="H73" i="14"/>
  <c r="G73" i="14"/>
  <c r="F73" i="14"/>
  <c r="E73" i="14"/>
  <c r="D73" i="14"/>
  <c r="C73" i="14"/>
  <c r="K72" i="14"/>
  <c r="K71" i="14"/>
  <c r="K70" i="14"/>
  <c r="K69" i="14"/>
  <c r="K68" i="14"/>
  <c r="K67" i="14"/>
  <c r="K66" i="14"/>
  <c r="K65" i="14"/>
  <c r="K64" i="14"/>
  <c r="K63" i="14"/>
  <c r="K62" i="14"/>
  <c r="J87" i="14"/>
  <c r="I87" i="14"/>
  <c r="H87" i="14"/>
  <c r="G87" i="14"/>
  <c r="F87" i="14"/>
  <c r="E87" i="14"/>
  <c r="D87" i="14"/>
  <c r="C87" i="14"/>
  <c r="K86" i="14"/>
  <c r="K85" i="14"/>
  <c r="K84" i="14"/>
  <c r="K83" i="14"/>
  <c r="K82" i="14"/>
  <c r="K81" i="14"/>
  <c r="K80" i="14"/>
  <c r="K79" i="14"/>
  <c r="K78" i="14"/>
  <c r="K77" i="14"/>
  <c r="K76" i="14"/>
  <c r="J17" i="14"/>
  <c r="I17" i="14"/>
  <c r="H17" i="14"/>
  <c r="G17" i="14"/>
  <c r="F17" i="14"/>
  <c r="E17" i="14"/>
  <c r="D17" i="14"/>
  <c r="C17" i="14"/>
  <c r="K16" i="14"/>
  <c r="K15" i="14"/>
  <c r="K14" i="14"/>
  <c r="K13" i="14"/>
  <c r="K12" i="14"/>
  <c r="K11" i="14"/>
  <c r="K10" i="14"/>
  <c r="K9" i="14"/>
  <c r="K8" i="14"/>
  <c r="K7" i="14"/>
  <c r="K6" i="14"/>
  <c r="J31" i="14"/>
  <c r="I31" i="14"/>
  <c r="H31" i="14"/>
  <c r="G31" i="14"/>
  <c r="F31" i="14"/>
  <c r="E31" i="14"/>
  <c r="D31" i="14"/>
  <c r="C31" i="14"/>
  <c r="K30" i="14"/>
  <c r="K29" i="14"/>
  <c r="K28" i="14"/>
  <c r="K27" i="14"/>
  <c r="K26" i="14"/>
  <c r="K25" i="14"/>
  <c r="K24" i="14"/>
  <c r="K23" i="14"/>
  <c r="K22" i="14"/>
  <c r="K21" i="14"/>
  <c r="K20" i="14"/>
  <c r="J59" i="14"/>
  <c r="I59" i="14"/>
  <c r="H59" i="14"/>
  <c r="G59" i="14"/>
  <c r="F59" i="14"/>
  <c r="E59" i="14"/>
  <c r="D59" i="14"/>
  <c r="C59" i="14"/>
  <c r="K58" i="14"/>
  <c r="K57" i="14"/>
  <c r="K56" i="14"/>
  <c r="K55" i="14"/>
  <c r="K54" i="14"/>
  <c r="K53" i="14"/>
  <c r="K52" i="14"/>
  <c r="K51" i="14"/>
  <c r="K50" i="14"/>
  <c r="K49" i="14"/>
  <c r="K48" i="14"/>
  <c r="J114" i="47"/>
  <c r="I114" i="47"/>
  <c r="H114" i="47"/>
  <c r="G114" i="47"/>
  <c r="F114" i="47"/>
  <c r="E114" i="47"/>
  <c r="D114" i="47"/>
  <c r="C114" i="47"/>
  <c r="J112" i="47"/>
  <c r="I112" i="47"/>
  <c r="H112" i="47"/>
  <c r="G112" i="47"/>
  <c r="D112" i="47"/>
  <c r="C112" i="47"/>
  <c r="J111" i="47"/>
  <c r="I111" i="47"/>
  <c r="H111" i="47"/>
  <c r="G111" i="47"/>
  <c r="F111" i="47"/>
  <c r="E111" i="47"/>
  <c r="D111" i="47"/>
  <c r="C111" i="47"/>
  <c r="J110" i="47"/>
  <c r="I110" i="47"/>
  <c r="H110" i="47"/>
  <c r="G110" i="47"/>
  <c r="D110" i="47"/>
  <c r="C110" i="47"/>
  <c r="J109" i="47"/>
  <c r="I109" i="47"/>
  <c r="H109" i="47"/>
  <c r="G109" i="47"/>
  <c r="D109" i="47"/>
  <c r="C109" i="47"/>
  <c r="J108" i="47"/>
  <c r="I108" i="47"/>
  <c r="H108" i="47"/>
  <c r="G108" i="47"/>
  <c r="D108" i="47"/>
  <c r="C108" i="47"/>
  <c r="J107" i="47"/>
  <c r="I107" i="47"/>
  <c r="H107" i="47"/>
  <c r="G107" i="47"/>
  <c r="D107" i="47"/>
  <c r="C107" i="47"/>
  <c r="J106" i="47"/>
  <c r="I106" i="47"/>
  <c r="H106" i="47"/>
  <c r="G106" i="47"/>
  <c r="D106" i="47"/>
  <c r="C106" i="47"/>
  <c r="J105" i="47"/>
  <c r="I105" i="47"/>
  <c r="H105" i="47"/>
  <c r="G105" i="47"/>
  <c r="D105" i="47"/>
  <c r="C105" i="47"/>
  <c r="J104" i="47"/>
  <c r="I104" i="47"/>
  <c r="H104" i="47"/>
  <c r="G104" i="47"/>
  <c r="D104" i="47"/>
  <c r="C104" i="47"/>
  <c r="J103" i="47"/>
  <c r="I103" i="47"/>
  <c r="H103" i="47"/>
  <c r="G103" i="47"/>
  <c r="F103" i="47"/>
  <c r="E103" i="47"/>
  <c r="D103" i="47"/>
  <c r="C103" i="47"/>
  <c r="J102" i="47"/>
  <c r="I102" i="47"/>
  <c r="H102" i="47"/>
  <c r="G102" i="47"/>
  <c r="D102" i="47"/>
  <c r="C102" i="47"/>
  <c r="K50" i="47"/>
  <c r="J49" i="47"/>
  <c r="I49" i="47"/>
  <c r="H49" i="47"/>
  <c r="G49" i="47"/>
  <c r="F49" i="47"/>
  <c r="E49" i="47"/>
  <c r="D49" i="47"/>
  <c r="C49" i="47"/>
  <c r="K48" i="47"/>
  <c r="K47" i="47"/>
  <c r="K46" i="47"/>
  <c r="K45" i="47"/>
  <c r="K44" i="47"/>
  <c r="K43" i="47"/>
  <c r="K42" i="47"/>
  <c r="K41" i="47"/>
  <c r="K40" i="47"/>
  <c r="K39" i="47"/>
  <c r="K38" i="47"/>
  <c r="K82" i="47"/>
  <c r="J81" i="47"/>
  <c r="I81" i="47"/>
  <c r="H81" i="47"/>
  <c r="G81" i="47"/>
  <c r="F81" i="47"/>
  <c r="E81" i="47"/>
  <c r="D81" i="47"/>
  <c r="C81" i="47"/>
  <c r="K80" i="47"/>
  <c r="K79" i="47"/>
  <c r="K78" i="47"/>
  <c r="K77" i="47"/>
  <c r="K76" i="47"/>
  <c r="K75" i="47"/>
  <c r="K74" i="47"/>
  <c r="K73" i="47"/>
  <c r="K72" i="47"/>
  <c r="K71" i="47"/>
  <c r="K70" i="47"/>
  <c r="K98" i="47"/>
  <c r="J97" i="47"/>
  <c r="I97" i="47"/>
  <c r="H97" i="47"/>
  <c r="G97" i="47"/>
  <c r="F97" i="47"/>
  <c r="E97" i="47"/>
  <c r="D97" i="47"/>
  <c r="C97" i="47"/>
  <c r="K96" i="47"/>
  <c r="K95" i="47"/>
  <c r="K94" i="47"/>
  <c r="K93" i="47"/>
  <c r="K92" i="47"/>
  <c r="K91" i="47"/>
  <c r="K90" i="47"/>
  <c r="K89" i="47"/>
  <c r="K88" i="47"/>
  <c r="K87" i="47"/>
  <c r="K86" i="47"/>
  <c r="K18" i="47"/>
  <c r="J17" i="47"/>
  <c r="I17" i="47"/>
  <c r="H17" i="47"/>
  <c r="G17" i="47"/>
  <c r="F17" i="47"/>
  <c r="E17" i="47"/>
  <c r="D17" i="47"/>
  <c r="C17" i="47"/>
  <c r="K16" i="47"/>
  <c r="K15" i="47"/>
  <c r="K14" i="47"/>
  <c r="K13" i="47"/>
  <c r="K12" i="47"/>
  <c r="K11" i="47"/>
  <c r="K10" i="47"/>
  <c r="K9" i="47"/>
  <c r="K8" i="47"/>
  <c r="K7" i="47"/>
  <c r="K6" i="47"/>
  <c r="K34" i="47"/>
  <c r="J33" i="47"/>
  <c r="I33" i="47"/>
  <c r="H33" i="47"/>
  <c r="G33" i="47"/>
  <c r="F33" i="47"/>
  <c r="E33" i="47"/>
  <c r="D33" i="47"/>
  <c r="C33" i="47"/>
  <c r="K32" i="47"/>
  <c r="K31" i="47"/>
  <c r="K30" i="47"/>
  <c r="K29" i="47"/>
  <c r="K28" i="47"/>
  <c r="K27" i="47"/>
  <c r="K26" i="47"/>
  <c r="K25" i="47"/>
  <c r="K24" i="47"/>
  <c r="K23" i="47"/>
  <c r="K22" i="47"/>
  <c r="K66" i="47"/>
  <c r="J65" i="47"/>
  <c r="I65" i="47"/>
  <c r="H65" i="47"/>
  <c r="G65" i="47"/>
  <c r="F65" i="47"/>
  <c r="E65" i="47"/>
  <c r="D65" i="47"/>
  <c r="C65" i="47"/>
  <c r="K64" i="47"/>
  <c r="K63" i="47"/>
  <c r="K62" i="47"/>
  <c r="K61" i="47"/>
  <c r="K60" i="47"/>
  <c r="K59" i="47"/>
  <c r="K58" i="47"/>
  <c r="K57" i="47"/>
  <c r="K56" i="47"/>
  <c r="K55" i="47"/>
  <c r="K54" i="47"/>
  <c r="K73" i="14" l="1"/>
  <c r="K59" i="14"/>
  <c r="H101" i="14"/>
  <c r="I101" i="14"/>
  <c r="K33" i="47"/>
  <c r="K97" i="47"/>
  <c r="K106" i="47"/>
  <c r="K102" i="47"/>
  <c r="K107" i="47"/>
  <c r="K111" i="47"/>
  <c r="K112" i="47"/>
  <c r="K92" i="14"/>
  <c r="K96" i="14"/>
  <c r="K100" i="14"/>
  <c r="K65" i="47"/>
  <c r="K93" i="14"/>
  <c r="K94" i="14"/>
  <c r="K97" i="14"/>
  <c r="K98" i="14"/>
  <c r="J113" i="47"/>
  <c r="K49" i="47"/>
  <c r="K110" i="47"/>
  <c r="C101" i="14"/>
  <c r="C113" i="47"/>
  <c r="K103" i="47"/>
  <c r="K108" i="47"/>
  <c r="D101" i="14"/>
  <c r="I113" i="47"/>
  <c r="K90" i="14"/>
  <c r="D113" i="47"/>
  <c r="G113" i="47"/>
  <c r="K105" i="47"/>
  <c r="E101" i="14"/>
  <c r="K91" i="14"/>
  <c r="K99" i="14"/>
  <c r="E113" i="47"/>
  <c r="H113" i="47"/>
  <c r="K81" i="47"/>
  <c r="K104" i="47"/>
  <c r="F101" i="14"/>
  <c r="K17" i="14"/>
  <c r="K113" i="17"/>
  <c r="K87" i="14"/>
  <c r="J101" i="14"/>
  <c r="K109" i="47"/>
  <c r="K95" i="14"/>
  <c r="F113" i="47"/>
  <c r="K17" i="47"/>
  <c r="K114" i="47"/>
  <c r="G101" i="14"/>
  <c r="K31" i="14"/>
  <c r="K45" i="14"/>
  <c r="K101" i="14" l="1"/>
  <c r="K113" i="47"/>
  <c r="J100" i="59"/>
  <c r="I100" i="59"/>
  <c r="H100" i="59"/>
  <c r="G100" i="59"/>
  <c r="F100" i="59"/>
  <c r="E100" i="59"/>
  <c r="D100" i="59"/>
  <c r="C100" i="59"/>
  <c r="J99" i="59"/>
  <c r="I99" i="59"/>
  <c r="H99" i="59"/>
  <c r="G99" i="59"/>
  <c r="F99" i="59"/>
  <c r="E99" i="59"/>
  <c r="D99" i="59"/>
  <c r="C99" i="59"/>
  <c r="J98" i="59"/>
  <c r="I98" i="59"/>
  <c r="H98" i="59"/>
  <c r="G98" i="59"/>
  <c r="F98" i="59"/>
  <c r="E98" i="59"/>
  <c r="D98" i="59"/>
  <c r="C98" i="59"/>
  <c r="J97" i="59"/>
  <c r="I97" i="59"/>
  <c r="H97" i="59"/>
  <c r="G97" i="59"/>
  <c r="F97" i="59"/>
  <c r="E97" i="59"/>
  <c r="D97" i="59"/>
  <c r="C97" i="59"/>
  <c r="J96" i="59"/>
  <c r="I96" i="59"/>
  <c r="H96" i="59"/>
  <c r="G96" i="59"/>
  <c r="F96" i="59"/>
  <c r="E96" i="59"/>
  <c r="D96" i="59"/>
  <c r="C96" i="59"/>
  <c r="J95" i="59"/>
  <c r="I95" i="59"/>
  <c r="H95" i="59"/>
  <c r="G95" i="59"/>
  <c r="F95" i="59"/>
  <c r="E95" i="59"/>
  <c r="D95" i="59"/>
  <c r="C95" i="59"/>
  <c r="J94" i="59"/>
  <c r="I94" i="59"/>
  <c r="H94" i="59"/>
  <c r="G94" i="59"/>
  <c r="F94" i="59"/>
  <c r="E94" i="59"/>
  <c r="D94" i="59"/>
  <c r="C94" i="59"/>
  <c r="J93" i="59"/>
  <c r="I93" i="59"/>
  <c r="H93" i="59"/>
  <c r="G93" i="59"/>
  <c r="F93" i="59"/>
  <c r="E93" i="59"/>
  <c r="D93" i="59"/>
  <c r="C93" i="59"/>
  <c r="J92" i="59"/>
  <c r="I92" i="59"/>
  <c r="H92" i="59"/>
  <c r="G92" i="59"/>
  <c r="F92" i="59"/>
  <c r="E92" i="59"/>
  <c r="D92" i="59"/>
  <c r="C92" i="59"/>
  <c r="J91" i="59"/>
  <c r="I91" i="59"/>
  <c r="H91" i="59"/>
  <c r="G91" i="59"/>
  <c r="F91" i="59"/>
  <c r="E91" i="59"/>
  <c r="D91" i="59"/>
  <c r="C91" i="59"/>
  <c r="J90" i="59"/>
  <c r="I90" i="59"/>
  <c r="H90" i="59"/>
  <c r="G90" i="59"/>
  <c r="F90" i="59"/>
  <c r="E90" i="59"/>
  <c r="D90" i="59"/>
  <c r="C90" i="59"/>
  <c r="J45" i="59"/>
  <c r="I45" i="59"/>
  <c r="H45" i="59"/>
  <c r="G45" i="59"/>
  <c r="F45" i="59"/>
  <c r="E45" i="59"/>
  <c r="D45" i="59"/>
  <c r="C45" i="59"/>
  <c r="K44" i="59"/>
  <c r="K43" i="59"/>
  <c r="K42" i="59"/>
  <c r="K41" i="59"/>
  <c r="K40" i="59"/>
  <c r="K39" i="59"/>
  <c r="K38" i="59"/>
  <c r="K37" i="59"/>
  <c r="K36" i="59"/>
  <c r="K35" i="59"/>
  <c r="K34" i="59"/>
  <c r="J73" i="59"/>
  <c r="I73" i="59"/>
  <c r="H73" i="59"/>
  <c r="G73" i="59"/>
  <c r="F73" i="59"/>
  <c r="E73" i="59"/>
  <c r="D73" i="59"/>
  <c r="C73" i="59"/>
  <c r="K72" i="59"/>
  <c r="K71" i="59"/>
  <c r="K70" i="59"/>
  <c r="K69" i="59"/>
  <c r="K68" i="59"/>
  <c r="K67" i="59"/>
  <c r="K66" i="59"/>
  <c r="K65" i="59"/>
  <c r="K64" i="59"/>
  <c r="K63" i="59"/>
  <c r="K62" i="59"/>
  <c r="J87" i="59"/>
  <c r="I87" i="59"/>
  <c r="H87" i="59"/>
  <c r="G87" i="59"/>
  <c r="F87" i="59"/>
  <c r="E87" i="59"/>
  <c r="D87" i="59"/>
  <c r="C87" i="59"/>
  <c r="K86" i="59"/>
  <c r="K85" i="59"/>
  <c r="K84" i="59"/>
  <c r="K83" i="59"/>
  <c r="K82" i="59"/>
  <c r="K81" i="59"/>
  <c r="K80" i="59"/>
  <c r="K79" i="59"/>
  <c r="K78" i="59"/>
  <c r="K77" i="59"/>
  <c r="K76" i="59"/>
  <c r="J17" i="59"/>
  <c r="I17" i="59"/>
  <c r="H17" i="59"/>
  <c r="G17" i="59"/>
  <c r="F17" i="59"/>
  <c r="E17" i="59"/>
  <c r="D17" i="59"/>
  <c r="C17" i="59"/>
  <c r="K16" i="59"/>
  <c r="K15" i="59"/>
  <c r="K14" i="59"/>
  <c r="K13" i="59"/>
  <c r="K12" i="59"/>
  <c r="K11" i="59"/>
  <c r="K10" i="59"/>
  <c r="K9" i="59"/>
  <c r="K8" i="59"/>
  <c r="K7" i="59"/>
  <c r="K6" i="59"/>
  <c r="J31" i="59"/>
  <c r="I31" i="59"/>
  <c r="H31" i="59"/>
  <c r="G31" i="59"/>
  <c r="F31" i="59"/>
  <c r="E31" i="59"/>
  <c r="D31" i="59"/>
  <c r="C31" i="59"/>
  <c r="K30" i="59"/>
  <c r="K29" i="59"/>
  <c r="K28" i="59"/>
  <c r="K27" i="59"/>
  <c r="K26" i="59"/>
  <c r="K25" i="59"/>
  <c r="K24" i="59"/>
  <c r="K23" i="59"/>
  <c r="K22" i="59"/>
  <c r="K21" i="59"/>
  <c r="K20" i="59"/>
  <c r="J59" i="59"/>
  <c r="J101" i="59" s="1"/>
  <c r="I59" i="59"/>
  <c r="H59" i="59"/>
  <c r="G59" i="59"/>
  <c r="F59" i="59"/>
  <c r="F101" i="59" s="1"/>
  <c r="E59" i="59"/>
  <c r="D59" i="59"/>
  <c r="C59" i="59"/>
  <c r="K58" i="59"/>
  <c r="K57" i="59"/>
  <c r="K56" i="59"/>
  <c r="K55" i="59"/>
  <c r="K54" i="59"/>
  <c r="K53" i="59"/>
  <c r="K52" i="59"/>
  <c r="K51" i="59"/>
  <c r="K50" i="59"/>
  <c r="K49" i="59"/>
  <c r="K48" i="59"/>
  <c r="H101" i="59" l="1"/>
  <c r="E101" i="59"/>
  <c r="I101" i="59"/>
  <c r="K59" i="59"/>
  <c r="D101" i="59"/>
  <c r="K31" i="59"/>
  <c r="K17" i="59"/>
  <c r="K73" i="59"/>
  <c r="K96" i="59"/>
  <c r="K100" i="59"/>
  <c r="K92" i="59"/>
  <c r="G101" i="59"/>
  <c r="K45" i="59"/>
  <c r="K87" i="59"/>
  <c r="K90" i="59"/>
  <c r="C101" i="59"/>
  <c r="K91" i="59"/>
  <c r="K93" i="59"/>
  <c r="K94" i="59"/>
  <c r="K95" i="59"/>
  <c r="K97" i="59"/>
  <c r="K98" i="59"/>
  <c r="K99" i="59"/>
  <c r="K101" i="59" l="1"/>
  <c r="R101" i="19"/>
  <c r="Q101" i="19"/>
  <c r="P101" i="19"/>
  <c r="O101" i="19"/>
  <c r="N101" i="19"/>
  <c r="M101" i="19"/>
  <c r="L101" i="19"/>
  <c r="K101" i="19"/>
  <c r="J101" i="19"/>
  <c r="I101" i="19"/>
  <c r="H101" i="19"/>
  <c r="G101" i="19"/>
  <c r="F101" i="19"/>
  <c r="E101" i="19"/>
  <c r="D101" i="19"/>
  <c r="C101" i="19"/>
  <c r="R59" i="19"/>
  <c r="Q59" i="19"/>
  <c r="P59" i="19"/>
  <c r="O59" i="19"/>
  <c r="N59" i="19"/>
  <c r="M59" i="19"/>
  <c r="L59" i="19"/>
  <c r="K59" i="19"/>
  <c r="J59" i="19"/>
  <c r="I59" i="19"/>
  <c r="H59" i="19"/>
  <c r="G59" i="19"/>
  <c r="F59" i="19"/>
  <c r="E59" i="19"/>
  <c r="D59" i="19"/>
  <c r="C59" i="19"/>
  <c r="R31" i="19"/>
  <c r="Q31" i="19"/>
  <c r="P31" i="19"/>
  <c r="O31" i="19"/>
  <c r="N31" i="19"/>
  <c r="M31" i="19"/>
  <c r="L31" i="19"/>
  <c r="K31" i="19"/>
  <c r="J31" i="19"/>
  <c r="I31" i="19"/>
  <c r="H31" i="19"/>
  <c r="G31" i="19"/>
  <c r="F31" i="19"/>
  <c r="E31" i="19"/>
  <c r="D31" i="19"/>
  <c r="C31" i="19"/>
  <c r="R87" i="19"/>
  <c r="Q87" i="19"/>
  <c r="P87" i="19"/>
  <c r="O87" i="19"/>
  <c r="N87" i="19"/>
  <c r="M87" i="19"/>
  <c r="L87" i="19"/>
  <c r="K87" i="19"/>
  <c r="J87" i="19"/>
  <c r="I87" i="19"/>
  <c r="H87" i="19"/>
  <c r="G87" i="19"/>
  <c r="F87" i="19"/>
  <c r="E87" i="19"/>
  <c r="D87" i="19"/>
  <c r="C87" i="19"/>
  <c r="R73" i="19"/>
  <c r="Q73" i="19"/>
  <c r="P73" i="19"/>
  <c r="O73" i="19"/>
  <c r="N73" i="19"/>
  <c r="M73" i="19"/>
  <c r="L73" i="19"/>
  <c r="K73" i="19"/>
  <c r="J73" i="19"/>
  <c r="I73" i="19"/>
  <c r="H73" i="19"/>
  <c r="G73" i="19"/>
  <c r="F73" i="19"/>
  <c r="E73" i="19"/>
  <c r="D73" i="19"/>
  <c r="C73" i="19"/>
  <c r="R17" i="19"/>
  <c r="Q17" i="19"/>
  <c r="P17" i="19"/>
  <c r="O17" i="19"/>
  <c r="N17" i="19"/>
  <c r="M17" i="19"/>
  <c r="L17" i="19"/>
  <c r="K17" i="19"/>
  <c r="J17" i="19"/>
  <c r="I17" i="19"/>
  <c r="H17" i="19"/>
  <c r="G17" i="19"/>
  <c r="F17" i="19"/>
  <c r="E17" i="19"/>
  <c r="D17" i="19"/>
  <c r="C17" i="19"/>
  <c r="R45" i="19"/>
  <c r="Q45" i="19"/>
  <c r="P45" i="19"/>
  <c r="O45" i="19"/>
  <c r="N45" i="19"/>
  <c r="M45" i="19"/>
  <c r="L45" i="19"/>
  <c r="K45" i="19"/>
  <c r="J45" i="19"/>
  <c r="I45" i="19"/>
  <c r="H45" i="19"/>
  <c r="G45" i="19"/>
  <c r="F45" i="19"/>
  <c r="E45" i="19"/>
  <c r="D45" i="19"/>
  <c r="C45" i="19"/>
  <c r="K68" i="68" l="1"/>
  <c r="J68" i="68"/>
  <c r="I68" i="68"/>
  <c r="H68" i="68"/>
  <c r="G68" i="68"/>
  <c r="F68" i="68"/>
  <c r="E68" i="68"/>
  <c r="D68" i="68"/>
  <c r="C68" i="68"/>
  <c r="K60" i="68"/>
  <c r="J60" i="68"/>
  <c r="I60" i="68"/>
  <c r="H60" i="68"/>
  <c r="G60" i="68"/>
  <c r="F60" i="68"/>
  <c r="E60" i="68"/>
  <c r="D60" i="68"/>
  <c r="C60" i="68"/>
  <c r="B60" i="68"/>
  <c r="K52" i="68"/>
  <c r="J52" i="68"/>
  <c r="I52" i="68"/>
  <c r="H52" i="68"/>
  <c r="G52" i="68"/>
  <c r="F52" i="68"/>
  <c r="E52" i="68"/>
  <c r="D52" i="68"/>
  <c r="C52" i="68"/>
  <c r="B52" i="68"/>
  <c r="K20" i="68"/>
  <c r="J20" i="68"/>
  <c r="I20" i="68"/>
  <c r="H20" i="68"/>
  <c r="G20" i="68"/>
  <c r="F20" i="68"/>
  <c r="E20" i="68"/>
  <c r="D20" i="68"/>
  <c r="C20" i="68"/>
  <c r="B20" i="68"/>
  <c r="K36" i="68"/>
  <c r="J36" i="68"/>
  <c r="I36" i="68"/>
  <c r="H36" i="68"/>
  <c r="G36" i="68"/>
  <c r="F36" i="68"/>
  <c r="E36" i="68"/>
  <c r="D36" i="68"/>
  <c r="C36" i="68"/>
  <c r="B36" i="68"/>
  <c r="K44" i="68"/>
  <c r="J44" i="68"/>
  <c r="I44" i="68"/>
  <c r="H44" i="68"/>
  <c r="G44" i="68"/>
  <c r="F44" i="68"/>
  <c r="E44" i="68"/>
  <c r="D44" i="68"/>
  <c r="C44" i="68"/>
  <c r="B44" i="68"/>
  <c r="K4" i="68"/>
  <c r="J4" i="68"/>
  <c r="I4" i="68"/>
  <c r="H4" i="68"/>
  <c r="G4" i="68"/>
  <c r="F4" i="68"/>
  <c r="E4" i="68"/>
  <c r="D4" i="68"/>
  <c r="C4" i="68"/>
  <c r="B4" i="68"/>
  <c r="K12" i="68"/>
  <c r="J12" i="68"/>
  <c r="I12" i="68"/>
  <c r="H12" i="68"/>
  <c r="G12" i="68"/>
  <c r="F12" i="68"/>
  <c r="E12" i="68"/>
  <c r="D12" i="68"/>
  <c r="C12" i="68"/>
  <c r="B12" i="68"/>
  <c r="C28" i="68"/>
  <c r="D28" i="68"/>
  <c r="E28" i="68"/>
  <c r="F28" i="68"/>
  <c r="G28" i="68"/>
  <c r="H28" i="68"/>
  <c r="I28" i="68"/>
  <c r="J28" i="68"/>
  <c r="K28" i="68"/>
  <c r="B28" i="68"/>
  <c r="B70" i="68"/>
  <c r="B68" i="68" s="1"/>
  <c r="G25" i="64"/>
  <c r="G24" i="64"/>
  <c r="I23" i="64"/>
  <c r="I25" i="64" s="1"/>
  <c r="H23" i="64"/>
  <c r="H25" i="64" s="1"/>
  <c r="F23" i="64"/>
  <c r="F25" i="64" s="1"/>
  <c r="E23" i="64"/>
  <c r="E25" i="64" s="1"/>
  <c r="D23" i="64"/>
  <c r="D25" i="64" s="1"/>
  <c r="C23" i="64"/>
  <c r="C25" i="64" s="1"/>
  <c r="B23" i="64"/>
  <c r="B25" i="64" s="1"/>
  <c r="I22" i="64"/>
  <c r="I24" i="64" s="1"/>
  <c r="H22" i="64"/>
  <c r="H24" i="64" s="1"/>
  <c r="F22" i="64"/>
  <c r="F24" i="64" s="1"/>
  <c r="E22" i="64"/>
  <c r="E24" i="64" s="1"/>
  <c r="D22" i="64"/>
  <c r="D24" i="64" s="1"/>
  <c r="C22" i="64"/>
  <c r="C24" i="64" s="1"/>
  <c r="B22" i="64"/>
  <c r="B24" i="64" s="1"/>
  <c r="J21" i="64"/>
  <c r="J20" i="64"/>
  <c r="J19" i="64"/>
  <c r="J18" i="64"/>
  <c r="J11" i="64"/>
  <c r="J10" i="64"/>
  <c r="J15" i="64"/>
  <c r="J14" i="64"/>
  <c r="J17" i="64"/>
  <c r="J16" i="64"/>
  <c r="J7" i="64"/>
  <c r="J6" i="64"/>
  <c r="J9" i="64"/>
  <c r="J8" i="64"/>
  <c r="J13" i="64"/>
  <c r="J12" i="64"/>
  <c r="J5" i="64"/>
  <c r="J4" i="64"/>
  <c r="K74" i="23"/>
  <c r="J74" i="23"/>
  <c r="I74" i="23"/>
  <c r="H74" i="23"/>
  <c r="G74" i="23"/>
  <c r="F74" i="23"/>
  <c r="E74" i="23"/>
  <c r="D74" i="23"/>
  <c r="C74" i="23"/>
  <c r="B74" i="23"/>
  <c r="M73" i="23"/>
  <c r="L73" i="23"/>
  <c r="M72" i="23"/>
  <c r="L72" i="23"/>
  <c r="M71" i="23"/>
  <c r="L71" i="23"/>
  <c r="M70" i="23"/>
  <c r="L70" i="23"/>
  <c r="K66" i="23"/>
  <c r="J66" i="23"/>
  <c r="I66" i="23"/>
  <c r="H66" i="23"/>
  <c r="G66" i="23"/>
  <c r="F66" i="23"/>
  <c r="E66" i="23"/>
  <c r="D66" i="23"/>
  <c r="C66" i="23"/>
  <c r="B66" i="23"/>
  <c r="M65" i="23"/>
  <c r="L65" i="23"/>
  <c r="M64" i="23"/>
  <c r="L64" i="23"/>
  <c r="M63" i="23"/>
  <c r="L63" i="23"/>
  <c r="M62" i="23"/>
  <c r="L62" i="23"/>
  <c r="K58" i="23"/>
  <c r="J58" i="23"/>
  <c r="I58" i="23"/>
  <c r="H58" i="23"/>
  <c r="G58" i="23"/>
  <c r="F58" i="23"/>
  <c r="E58" i="23"/>
  <c r="D58" i="23"/>
  <c r="C58" i="23"/>
  <c r="B58" i="23"/>
  <c r="M57" i="23"/>
  <c r="L57" i="23"/>
  <c r="M56" i="23"/>
  <c r="L56" i="23"/>
  <c r="M55" i="23"/>
  <c r="L55" i="23"/>
  <c r="M54" i="23"/>
  <c r="L54" i="23"/>
  <c r="K26" i="23"/>
  <c r="J26" i="23"/>
  <c r="I26" i="23"/>
  <c r="H26" i="23"/>
  <c r="G26" i="23"/>
  <c r="F26" i="23"/>
  <c r="E26" i="23"/>
  <c r="D26" i="23"/>
  <c r="C26" i="23"/>
  <c r="B26" i="23"/>
  <c r="M25" i="23"/>
  <c r="L25" i="23"/>
  <c r="M24" i="23"/>
  <c r="L24" i="23"/>
  <c r="M23" i="23"/>
  <c r="L23" i="23"/>
  <c r="M22" i="23"/>
  <c r="L22" i="23"/>
  <c r="K42" i="23"/>
  <c r="J42" i="23"/>
  <c r="I42" i="23"/>
  <c r="H42" i="23"/>
  <c r="G42" i="23"/>
  <c r="F42" i="23"/>
  <c r="E42" i="23"/>
  <c r="D42" i="23"/>
  <c r="C42" i="23"/>
  <c r="B42" i="23"/>
  <c r="M41" i="23"/>
  <c r="L41" i="23"/>
  <c r="M40" i="23"/>
  <c r="L40" i="23"/>
  <c r="M39" i="23"/>
  <c r="L39" i="23"/>
  <c r="M38" i="23"/>
  <c r="L38" i="23"/>
  <c r="K50" i="23"/>
  <c r="J50" i="23"/>
  <c r="I50" i="23"/>
  <c r="H50" i="23"/>
  <c r="G50" i="23"/>
  <c r="F50" i="23"/>
  <c r="E50" i="23"/>
  <c r="D50" i="23"/>
  <c r="C50" i="23"/>
  <c r="B50" i="23"/>
  <c r="M49" i="23"/>
  <c r="L49" i="23"/>
  <c r="M48" i="23"/>
  <c r="L48" i="23"/>
  <c r="M47" i="23"/>
  <c r="L47" i="23"/>
  <c r="M46" i="23"/>
  <c r="L46" i="23"/>
  <c r="K10" i="23"/>
  <c r="J10" i="23"/>
  <c r="I10" i="23"/>
  <c r="H10" i="23"/>
  <c r="G10" i="23"/>
  <c r="F10" i="23"/>
  <c r="E10" i="23"/>
  <c r="D10" i="23"/>
  <c r="C10" i="23"/>
  <c r="B10" i="23"/>
  <c r="M9" i="23"/>
  <c r="L9" i="23"/>
  <c r="M8" i="23"/>
  <c r="L8" i="23"/>
  <c r="M7" i="23"/>
  <c r="L7" i="23"/>
  <c r="M6" i="23"/>
  <c r="L6" i="23"/>
  <c r="K18" i="23"/>
  <c r="J18" i="23"/>
  <c r="I18" i="23"/>
  <c r="H18" i="23"/>
  <c r="G18" i="23"/>
  <c r="F18" i="23"/>
  <c r="E18" i="23"/>
  <c r="D18" i="23"/>
  <c r="C18" i="23"/>
  <c r="B18" i="23"/>
  <c r="M17" i="23"/>
  <c r="L17" i="23"/>
  <c r="M16" i="23"/>
  <c r="L16" i="23"/>
  <c r="M15" i="23"/>
  <c r="L15" i="23"/>
  <c r="M14" i="23"/>
  <c r="L14" i="23"/>
  <c r="K34" i="23"/>
  <c r="J34" i="23"/>
  <c r="I34" i="23"/>
  <c r="H34" i="23"/>
  <c r="G34" i="23"/>
  <c r="F34" i="23"/>
  <c r="E34" i="23"/>
  <c r="D34" i="23"/>
  <c r="C34" i="23"/>
  <c r="B34" i="23"/>
  <c r="M33" i="23"/>
  <c r="L33" i="23"/>
  <c r="M32" i="23"/>
  <c r="L32" i="23"/>
  <c r="M31" i="23"/>
  <c r="L31" i="23"/>
  <c r="M30" i="23"/>
  <c r="L30" i="23"/>
  <c r="W11" i="67"/>
  <c r="V11" i="67"/>
  <c r="U11" i="67"/>
  <c r="T11" i="67"/>
  <c r="S11" i="67"/>
  <c r="R11" i="67"/>
  <c r="Q11" i="67"/>
  <c r="P11" i="67"/>
  <c r="O11" i="67"/>
  <c r="N11" i="67"/>
  <c r="M11" i="67"/>
  <c r="L11" i="67"/>
  <c r="K11" i="67"/>
  <c r="J11" i="67"/>
  <c r="I11" i="67"/>
  <c r="H11" i="67"/>
  <c r="G11" i="67"/>
  <c r="F11" i="67"/>
  <c r="E11" i="67"/>
  <c r="D11" i="67"/>
  <c r="C11" i="67"/>
  <c r="B11" i="67"/>
  <c r="Y10" i="67"/>
  <c r="X10" i="67"/>
  <c r="Y9" i="67"/>
  <c r="X9" i="67"/>
  <c r="Y8" i="67"/>
  <c r="X8" i="67"/>
  <c r="Y7" i="67"/>
  <c r="X7" i="67"/>
  <c r="Y6" i="67"/>
  <c r="X6" i="67"/>
  <c r="Y5" i="67"/>
  <c r="X5" i="67"/>
  <c r="M21" i="66"/>
  <c r="L21" i="66"/>
  <c r="K21" i="66"/>
  <c r="J21" i="66"/>
  <c r="I21" i="66"/>
  <c r="H21" i="66"/>
  <c r="G21" i="66"/>
  <c r="F21" i="66"/>
  <c r="E21" i="66"/>
  <c r="D21" i="66"/>
  <c r="C21" i="66"/>
  <c r="M20" i="66"/>
  <c r="L20" i="66"/>
  <c r="K20" i="66"/>
  <c r="J20" i="66"/>
  <c r="I20" i="66"/>
  <c r="H20" i="66"/>
  <c r="G20" i="66"/>
  <c r="F20" i="66"/>
  <c r="E20" i="66"/>
  <c r="D20" i="66"/>
  <c r="C20" i="66"/>
  <c r="B19" i="66"/>
  <c r="N19" i="66" s="1"/>
  <c r="B18" i="66"/>
  <c r="N18" i="66" s="1"/>
  <c r="B17" i="66"/>
  <c r="N17" i="66" s="1"/>
  <c r="N16" i="66"/>
  <c r="B16" i="66"/>
  <c r="B9" i="66"/>
  <c r="N9" i="66" s="1"/>
  <c r="B8" i="66"/>
  <c r="N8" i="66" s="1"/>
  <c r="B13" i="66"/>
  <c r="N13" i="66" s="1"/>
  <c r="B12" i="66"/>
  <c r="N12" i="66" s="1"/>
  <c r="B15" i="66"/>
  <c r="N15" i="66" s="1"/>
  <c r="B14" i="66"/>
  <c r="N14" i="66" s="1"/>
  <c r="B5" i="66"/>
  <c r="N5" i="66" s="1"/>
  <c r="B4" i="66"/>
  <c r="B7" i="66"/>
  <c r="N7" i="66" s="1"/>
  <c r="B6" i="66"/>
  <c r="N6" i="66" s="1"/>
  <c r="B11" i="66"/>
  <c r="B10" i="66"/>
  <c r="N10" i="66" s="1"/>
  <c r="L18" i="23" l="1"/>
  <c r="B21" i="66"/>
  <c r="X11" i="67"/>
  <c r="J22" i="64"/>
  <c r="J24" i="64" s="1"/>
  <c r="Y11" i="67"/>
  <c r="M26" i="23"/>
  <c r="J23" i="64"/>
  <c r="J25" i="64" s="1"/>
  <c r="L50" i="23"/>
  <c r="L66" i="23"/>
  <c r="B20" i="66"/>
  <c r="L74" i="23"/>
  <c r="L26" i="23"/>
  <c r="M42" i="23"/>
  <c r="M50" i="23"/>
  <c r="L58" i="23"/>
  <c r="M74" i="23"/>
  <c r="L42" i="23"/>
  <c r="M18" i="23"/>
  <c r="L10" i="23"/>
  <c r="L34" i="23"/>
  <c r="M10" i="23"/>
  <c r="M34" i="23"/>
  <c r="M58" i="23"/>
  <c r="M66" i="23"/>
  <c r="N4" i="66"/>
  <c r="N20" i="66" s="1"/>
  <c r="N11" i="66"/>
  <c r="N21" i="66" s="1"/>
  <c r="E9" i="61" l="1"/>
  <c r="E8" i="61"/>
  <c r="E7" i="61"/>
  <c r="E6" i="61"/>
  <c r="E5" i="61"/>
  <c r="E4" i="61"/>
  <c r="E11" i="36" l="1"/>
  <c r="D11" i="36"/>
  <c r="C11" i="36"/>
  <c r="B11" i="36"/>
  <c r="I4" i="6" l="1"/>
  <c r="I3" i="6"/>
  <c r="I4" i="7"/>
  <c r="I3" i="7"/>
  <c r="I16" i="32"/>
  <c r="H16" i="32"/>
  <c r="G16" i="32"/>
  <c r="F16" i="32"/>
  <c r="E16" i="32"/>
  <c r="D16" i="32"/>
  <c r="C16" i="32"/>
  <c r="J15" i="32"/>
  <c r="J14" i="32"/>
  <c r="J13" i="32"/>
  <c r="J12" i="32"/>
  <c r="J11" i="32"/>
  <c r="J10" i="32"/>
  <c r="J9" i="32"/>
  <c r="J8" i="32"/>
  <c r="J7" i="32"/>
  <c r="J6" i="32"/>
  <c r="J5" i="32"/>
  <c r="K16" i="33"/>
  <c r="I16" i="33"/>
  <c r="H16" i="33"/>
  <c r="G16" i="33"/>
  <c r="F16" i="33"/>
  <c r="E16" i="33"/>
  <c r="D16" i="33"/>
  <c r="C16" i="33"/>
  <c r="J15" i="33"/>
  <c r="J14" i="33"/>
  <c r="J13" i="33"/>
  <c r="J12" i="33"/>
  <c r="J11" i="33"/>
  <c r="J10" i="33"/>
  <c r="J9" i="33"/>
  <c r="J16" i="33" s="1"/>
  <c r="J8" i="33"/>
  <c r="J7" i="33"/>
  <c r="J6" i="33"/>
  <c r="J5" i="33"/>
  <c r="J16" i="32" l="1"/>
  <c r="D9" i="40"/>
  <c r="D8" i="40"/>
  <c r="D7" i="40"/>
  <c r="D6" i="40"/>
  <c r="D5" i="40"/>
  <c r="B6" i="31" l="1"/>
  <c r="B3" i="31"/>
  <c r="D16" i="71" l="1"/>
  <c r="E16" i="71"/>
  <c r="C16" i="71"/>
  <c r="F6" i="71"/>
  <c r="F7" i="71"/>
  <c r="F8" i="71"/>
  <c r="F9" i="71"/>
  <c r="F10" i="71"/>
  <c r="F11" i="71"/>
  <c r="F12" i="71"/>
  <c r="F13" i="71"/>
  <c r="F14" i="71"/>
  <c r="F15" i="71"/>
  <c r="F16" i="71"/>
  <c r="F5" i="71"/>
  <c r="C261" i="43"/>
  <c r="D261" i="43"/>
  <c r="E261" i="43"/>
  <c r="F261" i="43"/>
  <c r="G261" i="43"/>
  <c r="H261" i="43"/>
  <c r="I261" i="43"/>
  <c r="J261" i="43"/>
  <c r="B261" i="43"/>
  <c r="K260" i="43"/>
  <c r="K259" i="43"/>
  <c r="K258" i="43"/>
  <c r="K257" i="43"/>
  <c r="K256" i="43"/>
  <c r="K255" i="43"/>
  <c r="K254" i="43"/>
  <c r="K45" i="43" l="1"/>
  <c r="K47" i="43" l="1"/>
  <c r="I4" i="8" l="1"/>
  <c r="I3" i="8"/>
  <c r="K3" i="40" l="1"/>
  <c r="J3" i="40"/>
  <c r="J5" i="40" l="1"/>
  <c r="K5" i="43"/>
  <c r="K6" i="43"/>
  <c r="K7" i="43"/>
  <c r="K8" i="43"/>
  <c r="K9" i="43"/>
  <c r="K10" i="43"/>
  <c r="K11" i="43"/>
  <c r="K12" i="43"/>
  <c r="K13" i="43"/>
  <c r="K14" i="43"/>
  <c r="K15" i="43"/>
  <c r="K16" i="43"/>
  <c r="K17" i="43"/>
  <c r="K18" i="43"/>
  <c r="K19" i="43"/>
  <c r="K20" i="43"/>
  <c r="K21" i="43"/>
  <c r="K22" i="43"/>
  <c r="K23" i="43"/>
  <c r="K24" i="43"/>
  <c r="K25" i="43"/>
  <c r="K26" i="43"/>
  <c r="K27" i="43"/>
  <c r="K28" i="43"/>
  <c r="K29" i="43"/>
  <c r="K30" i="43"/>
  <c r="K31" i="43"/>
  <c r="K32" i="43"/>
  <c r="K33" i="43"/>
  <c r="K34" i="43"/>
  <c r="K35" i="43"/>
  <c r="K36" i="43"/>
  <c r="K37" i="43"/>
  <c r="K38" i="43"/>
  <c r="K39" i="43"/>
  <c r="K40" i="43"/>
  <c r="K41" i="43"/>
  <c r="K42" i="43"/>
  <c r="K43" i="43"/>
  <c r="K44" i="43"/>
  <c r="K46" i="43"/>
  <c r="K48" i="43"/>
  <c r="K49" i="43"/>
  <c r="K50" i="43"/>
  <c r="K51" i="43"/>
  <c r="K52" i="43"/>
  <c r="K53" i="43"/>
  <c r="K54" i="43"/>
  <c r="K55" i="43"/>
  <c r="K56" i="43"/>
  <c r="K57" i="43"/>
  <c r="K58" i="43"/>
  <c r="K59" i="43"/>
  <c r="K60" i="43"/>
  <c r="K61" i="43"/>
  <c r="K62" i="43"/>
  <c r="K63" i="43"/>
  <c r="K64" i="43"/>
  <c r="K65" i="43"/>
  <c r="K66" i="43"/>
  <c r="K67" i="43"/>
  <c r="K68" i="43"/>
  <c r="K69" i="43"/>
  <c r="K70" i="43"/>
  <c r="K71" i="43"/>
  <c r="K72" i="43"/>
  <c r="K73" i="43"/>
  <c r="K74" i="43"/>
  <c r="K75" i="43"/>
  <c r="K76" i="43"/>
  <c r="K77" i="43"/>
  <c r="K78" i="43"/>
  <c r="K79" i="43"/>
  <c r="K80" i="43"/>
  <c r="K81" i="43"/>
  <c r="K82" i="43"/>
  <c r="K83" i="43"/>
  <c r="K84" i="43"/>
  <c r="K85" i="43"/>
  <c r="K86" i="43"/>
  <c r="K87" i="43"/>
  <c r="K88" i="43"/>
  <c r="K89" i="43"/>
  <c r="K90" i="43"/>
  <c r="K91" i="43"/>
  <c r="K92" i="43"/>
  <c r="K93" i="43"/>
  <c r="K94" i="43"/>
  <c r="K95" i="43"/>
  <c r="K96" i="43"/>
  <c r="K97" i="43"/>
  <c r="K98" i="43"/>
  <c r="K99" i="43"/>
  <c r="K100" i="43"/>
  <c r="K101" i="43"/>
  <c r="K102" i="43"/>
  <c r="K103" i="43"/>
  <c r="K104" i="43"/>
  <c r="K105" i="43"/>
  <c r="K106" i="43"/>
  <c r="K107" i="43"/>
  <c r="K108" i="43"/>
  <c r="K109" i="43"/>
  <c r="K110" i="43"/>
  <c r="K111" i="43"/>
  <c r="K112" i="43"/>
  <c r="K113" i="43"/>
  <c r="K114" i="43"/>
  <c r="K115" i="43"/>
  <c r="K116" i="43"/>
  <c r="K117" i="43"/>
  <c r="K118" i="43"/>
  <c r="K119" i="43"/>
  <c r="K120" i="43"/>
  <c r="K121" i="43"/>
  <c r="K122" i="43"/>
  <c r="K123" i="43"/>
  <c r="K124" i="43"/>
  <c r="K125" i="43"/>
  <c r="K126" i="43"/>
  <c r="K127" i="43"/>
  <c r="K128" i="43"/>
  <c r="K129" i="43"/>
  <c r="K130" i="43"/>
  <c r="K131" i="43"/>
  <c r="K132" i="43"/>
  <c r="K133" i="43"/>
  <c r="K134" i="43"/>
  <c r="K135" i="43"/>
  <c r="K136" i="43"/>
  <c r="K137" i="43"/>
  <c r="K138" i="43"/>
  <c r="K139" i="43"/>
  <c r="K140" i="43"/>
  <c r="K141" i="43"/>
  <c r="K142" i="43"/>
  <c r="K143" i="43"/>
  <c r="K144" i="43"/>
  <c r="K145" i="43"/>
  <c r="K146" i="43"/>
  <c r="K147" i="43"/>
  <c r="K148" i="43"/>
  <c r="K149" i="43"/>
  <c r="K150" i="43"/>
  <c r="K151" i="43"/>
  <c r="K152" i="43"/>
  <c r="K153" i="43"/>
  <c r="K154" i="43"/>
  <c r="K155" i="43"/>
  <c r="K156" i="43"/>
  <c r="K157" i="43"/>
  <c r="K158" i="43"/>
  <c r="K159" i="43"/>
  <c r="K160" i="43"/>
  <c r="K161" i="43"/>
  <c r="K162" i="43"/>
  <c r="K163" i="43"/>
  <c r="K164" i="43"/>
  <c r="K165" i="43"/>
  <c r="K166" i="43"/>
  <c r="K167" i="43"/>
  <c r="K168" i="43"/>
  <c r="K169" i="43"/>
  <c r="K170" i="43"/>
  <c r="K171" i="43"/>
  <c r="K172" i="43"/>
  <c r="K173" i="43"/>
  <c r="K174" i="43"/>
  <c r="K175" i="43"/>
  <c r="K176" i="43"/>
  <c r="K177" i="43"/>
  <c r="K178" i="43"/>
  <c r="K179" i="43"/>
  <c r="K180" i="43"/>
  <c r="K181" i="43"/>
  <c r="K182" i="43"/>
  <c r="K183" i="43"/>
  <c r="K184" i="43"/>
  <c r="K185" i="43"/>
  <c r="K186" i="43"/>
  <c r="K187" i="43"/>
  <c r="K188" i="43"/>
  <c r="K189" i="43"/>
  <c r="K190" i="43"/>
  <c r="K191" i="43"/>
  <c r="K192" i="43"/>
  <c r="K193" i="43"/>
  <c r="K194" i="43"/>
  <c r="K195" i="43"/>
  <c r="K196" i="43"/>
  <c r="K197" i="43"/>
  <c r="K198" i="43"/>
  <c r="K199" i="43"/>
  <c r="K200" i="43"/>
  <c r="K201" i="43"/>
  <c r="K202" i="43"/>
  <c r="K203" i="43"/>
  <c r="K204" i="43"/>
  <c r="K205" i="43"/>
  <c r="K206" i="43"/>
  <c r="K207" i="43"/>
  <c r="K208" i="43"/>
  <c r="K209" i="43"/>
  <c r="K210" i="43"/>
  <c r="K211" i="43"/>
  <c r="K212" i="43"/>
  <c r="K213" i="43"/>
  <c r="K214" i="43"/>
  <c r="K215" i="43"/>
  <c r="K216" i="43"/>
  <c r="K217" i="43"/>
  <c r="K218" i="43"/>
  <c r="K219" i="43"/>
  <c r="K220" i="43"/>
  <c r="K221" i="43"/>
  <c r="K222" i="43"/>
  <c r="K223" i="43"/>
  <c r="K224" i="43"/>
  <c r="K225" i="43"/>
  <c r="K226" i="43"/>
  <c r="K227" i="43"/>
  <c r="K228" i="43"/>
  <c r="K229" i="43"/>
  <c r="K230" i="43"/>
  <c r="K231" i="43"/>
  <c r="K232" i="43"/>
  <c r="K233" i="43"/>
  <c r="K234" i="43"/>
  <c r="K235" i="43"/>
  <c r="K236" i="43"/>
  <c r="K237" i="43"/>
  <c r="K238" i="43"/>
  <c r="K239" i="43"/>
  <c r="K240" i="43"/>
  <c r="K241" i="43"/>
  <c r="K242" i="43"/>
  <c r="K243" i="43"/>
  <c r="K244" i="43"/>
  <c r="K245" i="43"/>
  <c r="K246" i="43"/>
  <c r="K247" i="43"/>
  <c r="K248" i="43"/>
  <c r="K249" i="43"/>
  <c r="K250" i="43"/>
  <c r="K251" i="43"/>
  <c r="K252" i="43"/>
  <c r="K253" i="43"/>
  <c r="K4" i="43" l="1"/>
  <c r="K261" i="43" s="1"/>
</calcChain>
</file>

<file path=xl/sharedStrings.xml><?xml version="1.0" encoding="utf-8"?>
<sst xmlns="http://schemas.openxmlformats.org/spreadsheetml/2006/main" count="2572" uniqueCount="627">
  <si>
    <t>Bakalářské studium</t>
  </si>
  <si>
    <t>Navazující magisterské studium</t>
  </si>
  <si>
    <t>Magisterské studium</t>
  </si>
  <si>
    <t>Doktorské studium</t>
  </si>
  <si>
    <t>CELKEM</t>
  </si>
  <si>
    <t>P = prezenční</t>
  </si>
  <si>
    <t>K/D = kombinované / distanční</t>
  </si>
  <si>
    <t>P</t>
  </si>
  <si>
    <t>K/D</t>
  </si>
  <si>
    <t>Vysoká škola (název)</t>
  </si>
  <si>
    <t>Partnerské organizace</t>
  </si>
  <si>
    <t>Přidružené organizace</t>
  </si>
  <si>
    <t>Druh programu (Joint/Double/Multiple Degree)</t>
  </si>
  <si>
    <t>Typ programu (bakalářský, navazující magisterský, magisterský, doktorský)</t>
  </si>
  <si>
    <t>Název studijního programu 1</t>
  </si>
  <si>
    <t>Název studijního programu 2</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</si>
  <si>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</si>
  <si>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</si>
  <si>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</si>
  <si>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</si>
  <si>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</si>
  <si>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</si>
  <si>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</si>
  <si>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</si>
  <si>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</si>
  <si>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</si>
  <si>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</si>
  <si>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</si>
  <si>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</si>
  <si>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</si>
  <si>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</si>
  <si>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</si>
  <si>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</si>
  <si>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</si>
  <si>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</si>
  <si>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</si>
  <si>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</si>
  <si>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Pozn.: uvádí se pouze nejvyšší dosažený akademický titul</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</si>
  <si>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</si>
  <si>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</si>
  <si>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</si>
  <si>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</si>
  <si>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</si>
  <si>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</si>
  <si>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</si>
  <si>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</si>
  <si>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</si>
  <si>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</si>
  <si>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</si>
  <si>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</si>
  <si>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Počet vyslaných studentů*</t>
  </si>
  <si>
    <t>Počet přijatých studentů**</t>
  </si>
  <si>
    <t>Počet vyslaných akademických pracovníků***</t>
  </si>
  <si>
    <t>Počet přijatých akademických pracovníků****</t>
  </si>
  <si>
    <t>Ostatní</t>
  </si>
  <si>
    <t>Z toho Marie-Curie Actions</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</si>
  <si>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</si>
  <si>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</si>
  <si>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</si>
  <si>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</si>
  <si>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</si>
  <si>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</si>
  <si>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</si>
  <si>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</si>
  <si>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</si>
  <si>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</si>
  <si>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</si>
  <si>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</si>
  <si>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</si>
  <si>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 xml:space="preserve">Vědečtí, výzkumní a vývojoví pracovníci podílející se na pedagog. činnosti </t>
  </si>
  <si>
    <t>Pozn.: * = Uvádějí se pouze tituly periodik, které knihovna sama předplácí (resp. získává darem, výměnou) v papírové nebo elektronické verzi; nezahrnují se další periodika, k nimž mají uživatelé knihovny přístup v rámci konsorcií na plnotextové zdroje.</t>
  </si>
  <si>
    <t>CELKEM profesoři</t>
  </si>
  <si>
    <t>CELKEM docenti</t>
  </si>
  <si>
    <t xml:space="preserve">Země </t>
  </si>
  <si>
    <t xml:space="preserve">Pozn.: * = Doba trvání jednotlivých povinných praxí mohla být i kratší, ale v součtu musela dosahovat alespoň 1 měsíce. </t>
  </si>
  <si>
    <t>Celkem</t>
  </si>
  <si>
    <t>Počet aktivních studií k 31. 12.</t>
  </si>
  <si>
    <t xml:space="preserve">Z toho počet žen celkem </t>
  </si>
  <si>
    <t>Z toho počet cizinců celkem</t>
  </si>
  <si>
    <t>Počet přijetí</t>
  </si>
  <si>
    <t>Počet zápisů ke studiu</t>
  </si>
  <si>
    <t>Pozn.: ** = Fakulta nebo jiná součást vysoké školy uskutečňující akreditovaný studijní program/obor</t>
  </si>
  <si>
    <t>CELKEM zaměstnanci</t>
  </si>
  <si>
    <t>Pozn.: *= Jedná se například o akreditované studijní programy uskutečňované společně s AV ČR či s jinými veřejnými výzkumnými institucemi se sídlem v ČR.</t>
  </si>
  <si>
    <t>Ostatní pracoviště celkem</t>
  </si>
  <si>
    <t>V ČR</t>
  </si>
  <si>
    <t>V zahraničí</t>
  </si>
  <si>
    <t>Pozn.: **= V položce "V zahraničí" se v případě Evropského patentu tento v tabulce vykazuje pouze jednou, bez ohledu na počet designovaných zemí.</t>
  </si>
  <si>
    <t>0,31–0,5</t>
  </si>
  <si>
    <t>0,51–0,7</t>
  </si>
  <si>
    <t>X</t>
  </si>
  <si>
    <t>Počet studijních programů</t>
  </si>
  <si>
    <t>CELKEM za zemi</t>
  </si>
  <si>
    <t xml:space="preserve">     z toho ženy</t>
  </si>
  <si>
    <t>Počet projektů*</t>
  </si>
  <si>
    <t>Počet vyslaných studentů**</t>
  </si>
  <si>
    <t>Počet přijatých studentů***</t>
  </si>
  <si>
    <t>Počet vyslaných akademických a vědeckých pracovníků****</t>
  </si>
  <si>
    <t>Počet přijatých akademických a vědeckých pracovníků*****</t>
  </si>
  <si>
    <t xml:space="preserve">Doktorské studium </t>
  </si>
  <si>
    <t>Příklad:</t>
  </si>
  <si>
    <t>Partnerská vysoká škola/ instituce*</t>
  </si>
  <si>
    <t>Na dané VŠ*</t>
  </si>
  <si>
    <t>Průměrná výše stipendia**</t>
  </si>
  <si>
    <t xml:space="preserve">S počtem účastníků vyšším než 60 </t>
  </si>
  <si>
    <t xml:space="preserve">Pozn.: ****** = Uvedené částky představují celkové finanční zdroje projektů, včetně spolufinancování MŠMT. </t>
  </si>
  <si>
    <t>Dotace v tis. Kč******</t>
  </si>
  <si>
    <t>Počet vyslaných ostatních pracovníků***</t>
  </si>
  <si>
    <t>Počet přijatých ostatních pracovníků****</t>
  </si>
  <si>
    <t>Placené vzdělávací kurzy pro zaměstnance subjektů aplikační sféry***</t>
  </si>
  <si>
    <t>Pozn.: **= Samoplátcem se rozumí osoba (student), která si své studium v cizojazyčném studijním hradí v plné výši sama a vysoká škola ji nevykazuje v počtech studentů rozhodných pro určení výše státního příspěvku na vzdělávací činnost.</t>
  </si>
  <si>
    <t>P = prezenční, K/D = kombinované/ distanční; vykazují se počty úspěšně absolvovaných studií (nikoliv fyzické osoby) v období 1. 1. – 31. 12.</t>
  </si>
  <si>
    <t>CELKEM akademičtí pracovníci</t>
  </si>
  <si>
    <t>z toho ženy</t>
  </si>
  <si>
    <t>Pozn.: **= Uvádí se počty docentů a profesorů, kteří kmenově spadají pod danou VŠ, ale byli jmenováni na jiné VŠ.</t>
  </si>
  <si>
    <t xml:space="preserve">Pozn.: * = Bez ohledu na zdroj prostředků, netýká se pouze prostředků z MŠMT. </t>
  </si>
  <si>
    <r>
      <rPr>
        <b/>
        <sz val="10"/>
        <rFont val="Calibri"/>
        <family val="2"/>
        <charset val="238"/>
        <scheme val="minor"/>
      </rPr>
      <t>Příklad:</t>
    </r>
    <r>
      <rPr>
        <sz val="10"/>
        <color theme="1"/>
        <rFont val="Calibri"/>
        <family val="2"/>
        <charset val="238"/>
        <scheme val="minor"/>
      </rPr>
      <t xml:space="preserve"> Vysokou školou bylo za vynikající studijní výsledky dle § 91 odst. 2 písm. a) vyplaceno studentům za rok  celkově 15 000 Kč. Toto stipendium pobírali celkem 3 studenti, přičemž dva ho získali jedenkrát a třetí student třikrát. Průměrná výše tohoto stipendia činila 5 000 Kč (= 15 000/3). </t>
    </r>
  </si>
  <si>
    <r>
      <rPr>
        <b/>
        <sz val="10"/>
        <color indexed="8"/>
        <rFont val="Calibri"/>
        <family val="2"/>
        <charset val="238"/>
      </rPr>
      <t xml:space="preserve">Konzultace a poradenství </t>
    </r>
    <r>
      <rPr>
        <sz val="10"/>
        <color indexed="8"/>
        <rFont val="Calibri"/>
        <family val="2"/>
        <charset val="238"/>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</si>
  <si>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rPr>
        <b/>
        <sz val="10"/>
        <color indexed="8"/>
        <rFont val="Calibri"/>
        <family val="2"/>
        <charset val="238"/>
      </rPr>
      <t>Placené vzdělávací kurzy</t>
    </r>
    <r>
      <rPr>
        <sz val="10"/>
        <color indexed="8"/>
        <rFont val="Calibri"/>
        <family val="2"/>
        <charset val="238"/>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</si>
  <si>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b/>
        <sz val="10"/>
        <color indexed="8"/>
        <rFont val="Calibri"/>
        <family val="2"/>
        <charset val="238"/>
      </rPr>
      <t>Smluvní výzkum</t>
    </r>
    <r>
      <rPr>
        <sz val="10"/>
        <color indexed="8"/>
        <rFont val="Calibri"/>
        <family val="2"/>
        <charset val="238"/>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</si>
  <si>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r>
      <rPr>
        <b/>
        <sz val="10"/>
        <color indexed="8"/>
        <rFont val="Calibri"/>
        <family val="2"/>
        <charset val="238"/>
      </rPr>
      <t>Licenční smlouva</t>
    </r>
    <r>
      <rPr>
        <sz val="10"/>
        <color indexed="8"/>
        <rFont val="Calibri"/>
        <family val="2"/>
        <charset val="238"/>
      </rPr>
      <t xml:space="preserve"> je</t>
    </r>
    <r>
      <rPr>
        <sz val="10"/>
        <color indexed="8"/>
        <rFont val="Calibri"/>
        <family val="2"/>
        <charset val="238"/>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</si>
  <si>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t xml:space="preserve">               - v obou formách**</t>
  </si>
  <si>
    <t>Pozn.: ** = Do počtu titulů v obou formách se uvádějí pouze tituly, kde jsou obě formy placené zvlášť (tzn. v případě, že je předplácena tištěná forma a elektronická je jako bonus zdarma, uvádí se pouze tištěná forma atd.).</t>
  </si>
  <si>
    <t>Počet nových spin-off/start-up podniků*</t>
  </si>
  <si>
    <t>Patentové přihlášky podané</t>
  </si>
  <si>
    <t>Udělené patenty**</t>
  </si>
  <si>
    <t>Zapsané užitné vzory</t>
  </si>
  <si>
    <t xml:space="preserve">Hodnota CELKEM není součet ani průměr předešlých hodnot (např. pro P a K/D v určitém typu studia). Pro každé pole v tabulce je třeba provést samostatný výpočet. </t>
  </si>
  <si>
    <t>Pozn.: * = Fakulta nebo jiná součást vysoké školy uskutečňující akreditovaný studijní program</t>
  </si>
  <si>
    <t>Pozn.: *** = Fakulta nebo jiná součást vysoké školy uskutečňující akreditovaný studijní program</t>
  </si>
  <si>
    <t>Pozn.: * = Fakulta nebo jiná součást vysoké školy uskutečňující akreditovaný studijní program.</t>
  </si>
  <si>
    <t>Pozn.: * = Vědeckým pracovníkem se v tomto případě rozumí osoba, která není akademickým pracovníkem dle § 70 zákona č. 111/1998 Sb., o vysokých školách.</t>
  </si>
  <si>
    <t>Z toho kmenoví zaměstnanci dané VŠ</t>
  </si>
  <si>
    <t xml:space="preserve">Pozn.: ** =  Podíl celkové sumy vyplacené na daný typ stipendia za rok a celkového počtu fyzických osob, kterým bylo dané stipendium za rok alespoň jednou vyplaceno. Pokud bylo stipendium jedné osobě vyplaceno vícekrát, je osoba započtena pouze jednou, ale do výpočtu vstoupí součet částek této osobě vyplacených. </t>
  </si>
  <si>
    <t>od 16 do 100 hod</t>
  </si>
  <si>
    <t>více než 100 hod</t>
  </si>
  <si>
    <r>
      <t xml:space="preserve">Pozn.: *** = Povinnou praxí se rozumí taková, která je součástí akreditace daného studijního oboru, přičemž se může jednat o součást některého z předmětů či o samostatný předmět. </t>
    </r>
    <r>
      <rPr>
        <sz val="10"/>
        <rFont val="Calibri"/>
        <family val="2"/>
        <charset val="238"/>
        <scheme val="minor"/>
      </rPr>
      <t>Jedná se o odborné profesní praxe.</t>
    </r>
  </si>
  <si>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</si>
  <si>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</si>
  <si>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</si>
  <si>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</si>
  <si>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</si>
  <si>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</si>
  <si>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</si>
  <si>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</si>
  <si>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</si>
  <si>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</si>
  <si>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</si>
  <si>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</si>
  <si>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</si>
  <si>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</si>
  <si>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</si>
  <si>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</si>
  <si>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</si>
  <si>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</si>
  <si>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</si>
  <si>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</si>
  <si>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</si>
  <si>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</si>
  <si>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</si>
  <si>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</si>
  <si>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</si>
  <si>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</si>
  <si>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</si>
  <si>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</si>
  <si>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</si>
  <si>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</si>
  <si>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</si>
  <si>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</si>
  <si>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</si>
  <si>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</si>
  <si>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</si>
  <si>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</si>
  <si>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</si>
  <si>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</si>
  <si>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Čadská republika</t>
  </si>
  <si>
    <t>Černá Hora</t>
  </si>
  <si>
    <t>Čínská lidová republika</t>
  </si>
  <si>
    <t>Dánské království</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</si>
  <si>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</si>
  <si>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</si>
  <si>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</si>
  <si>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</si>
  <si>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</si>
  <si>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</si>
  <si>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</si>
  <si>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</si>
  <si>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</si>
  <si>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Fidžijská republika</t>
  </si>
  <si>
    <t>Filipínská republika</t>
  </si>
  <si>
    <t>Finská republika</t>
  </si>
  <si>
    <t>Francouzská republika</t>
  </si>
  <si>
    <t>Francouzská Polynésie</t>
  </si>
  <si>
    <t>Gabonská republika</t>
  </si>
  <si>
    <t>Gambijská republika</t>
  </si>
  <si>
    <t>Ghanská republika</t>
  </si>
  <si>
    <t>Gibraltar</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</si>
  <si>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</si>
  <si>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</si>
  <si>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</si>
  <si>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</si>
  <si>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</si>
  <si>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</si>
  <si>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</si>
  <si>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</si>
  <si>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</si>
  <si>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</si>
  <si>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</si>
  <si>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</si>
  <si>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</si>
  <si>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</si>
  <si>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</si>
  <si>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</si>
  <si>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</si>
  <si>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</si>
  <si>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</si>
  <si>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</si>
  <si>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</si>
  <si>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</si>
  <si>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</si>
  <si>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</si>
  <si>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</si>
  <si>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</si>
  <si>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</si>
  <si>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</si>
  <si>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</si>
  <si>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</si>
  <si>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</si>
  <si>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</si>
  <si>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</si>
  <si>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</si>
  <si>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</si>
  <si>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</si>
  <si>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</si>
  <si>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</si>
  <si>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</si>
  <si>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</si>
  <si>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</si>
  <si>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</si>
  <si>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</si>
  <si>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</si>
  <si>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</si>
  <si>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</si>
  <si>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</si>
  <si>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</si>
  <si>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</si>
  <si>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</si>
  <si>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</si>
  <si>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</si>
  <si>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</si>
  <si>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</si>
  <si>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</si>
  <si>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</si>
  <si>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</si>
  <si>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</si>
  <si>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</si>
  <si>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</si>
  <si>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</si>
  <si>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</si>
  <si>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</si>
  <si>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</si>
  <si>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Malajsie</t>
  </si>
  <si>
    <t>Malawiská republika</t>
  </si>
  <si>
    <t>Maledivská republika</t>
  </si>
  <si>
    <t>Republika Mali</t>
  </si>
  <si>
    <t>Maltská republika</t>
  </si>
  <si>
    <t>Ostrov Man</t>
  </si>
  <si>
    <t>Marocké království</t>
  </si>
  <si>
    <t>Republika Marshallovy ostrovy</t>
  </si>
  <si>
    <t>Mauricijská republika</t>
  </si>
  <si>
    <t>Mauritánská islámská republika</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</si>
  <si>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</si>
  <si>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</si>
  <si>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</si>
  <si>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</si>
  <si>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</si>
  <si>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</si>
  <si>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</si>
  <si>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</si>
  <si>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</si>
  <si>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</si>
  <si>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</si>
  <si>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</si>
  <si>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</si>
  <si>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</si>
  <si>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</si>
  <si>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</si>
  <si>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</si>
  <si>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</si>
  <si>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</si>
  <si>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</si>
  <si>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</si>
  <si>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</si>
  <si>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</si>
  <si>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</si>
  <si>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</si>
  <si>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</si>
  <si>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</si>
  <si>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</si>
  <si>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</si>
  <si>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</si>
  <si>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</si>
  <si>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</si>
  <si>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</si>
  <si>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</si>
  <si>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</si>
  <si>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</si>
  <si>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</si>
  <si>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</si>
  <si>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</si>
  <si>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</si>
  <si>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</si>
  <si>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</si>
  <si>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</si>
  <si>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</si>
  <si>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</si>
  <si>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</si>
  <si>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</si>
  <si>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</si>
  <si>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</si>
  <si>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</si>
  <si>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</si>
  <si>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</si>
  <si>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</si>
  <si>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</si>
  <si>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</si>
  <si>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</si>
  <si>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</si>
  <si>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</si>
  <si>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</si>
  <si>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</si>
  <si>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</si>
  <si>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</si>
  <si>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</si>
  <si>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</si>
  <si>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</si>
  <si>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</si>
  <si>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</si>
  <si>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</si>
  <si>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</si>
  <si>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</si>
  <si>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</si>
  <si>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</si>
  <si>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</si>
  <si>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</si>
  <si>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</si>
  <si>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</si>
  <si>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</si>
  <si>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</si>
  <si>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</si>
  <si>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</si>
  <si>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</si>
  <si>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</si>
  <si>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</si>
  <si>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</si>
  <si>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</si>
  <si>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</si>
  <si>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</si>
  <si>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</si>
  <si>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</si>
  <si>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</si>
  <si>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</si>
  <si>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</si>
  <si>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</si>
  <si>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</si>
  <si>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</si>
  <si>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</si>
  <si>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</si>
  <si>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</si>
  <si>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</si>
  <si>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</si>
  <si>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</si>
  <si>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</si>
  <si>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</si>
  <si>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</si>
  <si>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</si>
  <si>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</si>
  <si>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</si>
  <si>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2.3: </t>
    </r>
    <r>
      <rPr>
        <b/>
        <sz val="14"/>
        <color theme="0"/>
        <rFont val="Calibri"/>
        <family val="2"/>
        <charset val="238"/>
      </rPr>
      <t>Joint/Double/Multiple Degree studijní programy realizované se zahraniční VŠ</t>
    </r>
  </si>
  <si>
    <r>
      <rPr>
        <b/>
        <sz val="12"/>
        <color theme="0"/>
        <rFont val="Calibri"/>
        <family val="2"/>
        <charset val="238"/>
      </rPr>
      <t xml:space="preserve">Tab. 3.1: </t>
    </r>
    <r>
      <rPr>
        <b/>
        <sz val="14"/>
        <color theme="0"/>
        <rFont val="Calibri"/>
        <family val="2"/>
        <charset val="238"/>
      </rPr>
      <t>Studenti v akreditovaných studijních programech (počty studií)</t>
    </r>
  </si>
  <si>
    <t>Tab. 3.3: Studijní neúspěšnost* 1. ročníku** studia (v %)</t>
  </si>
  <si>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</si>
  <si>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r>
      <rPr>
        <b/>
        <sz val="12"/>
        <color indexed="9"/>
        <rFont val="Calibri"/>
        <family val="2"/>
        <charset val="238"/>
      </rPr>
      <t xml:space="preserve">Tab. 5.1: </t>
    </r>
    <r>
      <rPr>
        <b/>
        <sz val="14"/>
        <color indexed="9"/>
        <rFont val="Calibri"/>
        <family val="2"/>
        <charset val="238"/>
      </rPr>
      <t>Zájem o studium na vysoké škole</t>
    </r>
  </si>
  <si>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</si>
  <si>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Počet CELKEM</t>
  </si>
  <si>
    <t>Příjmy CELKEM</t>
  </si>
  <si>
    <t>Licenční smlouvy nově uzavřené</t>
  </si>
  <si>
    <t>Licenční smlouvy platné k 31. 12.</t>
  </si>
  <si>
    <t>Smluvní výzkum***, konzultace a poradentství***</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</si>
  <si>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</si>
  <si>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</si>
  <si>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</si>
  <si>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</si>
  <si>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</si>
  <si>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</si>
  <si>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2.4</t>
  </si>
  <si>
    <t>Souhrnné informace k tab. 2.3</t>
  </si>
  <si>
    <t>Pozn.:  ****** = Absolventskou stáží se rozumí praktická stáž v zahraničním podniku nebo organizaci v délce 2-12 měsíců, která je započatá po úspěšném absolvování studia a ukončená do jednoho roku od absolvování studia. Absolventská stáž je realizována na základě trojstranné dohody mezi studentem, vysílající vysokoškolskou institucí a přijímající organizací, institucí, podnikem.</t>
  </si>
  <si>
    <r>
      <rPr>
        <b/>
        <sz val="12"/>
        <color indexed="9"/>
        <rFont val="Calibri"/>
        <family val="2"/>
        <charset val="238"/>
      </rPr>
      <t xml:space="preserve">Tab. 12.2 </t>
    </r>
    <r>
      <rPr>
        <b/>
        <sz val="14"/>
        <color indexed="9"/>
        <rFont val="Calibri"/>
        <family val="2"/>
        <charset val="238"/>
      </rPr>
      <t>Vysokoškolské knihovny</t>
    </r>
  </si>
  <si>
    <r>
      <rPr>
        <b/>
        <sz val="12"/>
        <color theme="0"/>
        <rFont val="Calibri"/>
        <family val="2"/>
        <charset val="238"/>
      </rPr>
      <t xml:space="preserve">Tab. 7.2: </t>
    </r>
    <r>
      <rPr>
        <b/>
        <sz val="14"/>
        <color theme="0"/>
        <rFont val="Calibri"/>
        <family val="2"/>
        <charset val="238"/>
      </rPr>
      <t>Mobilita studentů, akademických a ostatních pracovníků podle zemí***** (bez ohledu na zdroj financování) (vysoká škola bez dalšího zásahu pouze vyplní tabulku příslušnými hodnotami)</t>
    </r>
  </si>
  <si>
    <r>
      <rPr>
        <b/>
        <sz val="12"/>
        <color indexed="9"/>
        <rFont val="Calibri"/>
        <family val="2"/>
        <charset val="238"/>
      </rPr>
      <t xml:space="preserve">Tab. 7.1: </t>
    </r>
    <r>
      <rPr>
        <b/>
        <sz val="14"/>
        <color indexed="9"/>
        <rFont val="Calibri"/>
        <family val="2"/>
        <charset val="238"/>
      </rPr>
      <t>Zapojení vysoké školy do programů mezinárodní spolupráce (bez ohledu na zdroj financování)</t>
    </r>
  </si>
  <si>
    <t>Pozn.: *= Zahrnuty jsou veškeré habilitace a jmenování, které proběhly v daném kalendářním roce na dané VŠ, bez ohledu na to, zda nově jmenovaní docenti a profesoři kmenově spadali pod tuto VŠ.</t>
  </si>
  <si>
    <t>Věkový průměr nově jmenovaných***</t>
  </si>
  <si>
    <t>Pozn.: **** = Fakulta nebo jiná součást vysoké školy uskutečňující akreditovaný studijní program</t>
  </si>
  <si>
    <t xml:space="preserve">Pozn.: *** = Věkový průměr se vypočítá z celkového počtu nově jmenovaných na dané VŠ (fakultě nebo celkového počtu). </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</si>
  <si>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</si>
  <si>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</si>
  <si>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</si>
  <si>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</si>
  <si>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</si>
  <si>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</si>
  <si>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 xml:space="preserve">              z toho přírůstek e-knih v trvalém nákupu</t>
  </si>
  <si>
    <t xml:space="preserve">              z toho přírůstek fyzických jednotek</t>
  </si>
  <si>
    <t>Česká republika</t>
  </si>
  <si>
    <t>Počet aktivních studií v těchto programech</t>
  </si>
  <si>
    <t>Pozn.: * = Studijní neúspěšností se rozumí podíl počtu studií započatých v kalendářním roce n a součtu neúspěšných studií této kohorty v kalendářních letech n a n+1. Viz Metodika.</t>
  </si>
  <si>
    <t xml:space="preserve">Pozn.: ** = Jedná se o všechny studenty, kteří se zapsali ke studiu na dané vysoké škole v kalendářním roce n, ať jde o poprvé zapsané na vysokou školu či nikoliv. </t>
  </si>
  <si>
    <t>0,71–1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</si>
  <si>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</si>
  <si>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r>
      <rPr>
        <b/>
        <sz val="12"/>
        <color theme="0"/>
        <rFont val="Calibri"/>
        <family val="2"/>
        <charset val="238"/>
      </rPr>
      <t xml:space="preserve">Tab. 6.6: </t>
    </r>
    <r>
      <rPr>
        <b/>
        <sz val="14"/>
        <color theme="0"/>
        <rFont val="Calibri"/>
        <family val="2"/>
        <charset val="238"/>
      </rPr>
      <t>Nově jmenovaní docenti a profesoři (počty)</t>
    </r>
  </si>
  <si>
    <t>Mezinárodní konference**</t>
  </si>
  <si>
    <t>Pozn.: ** = Mezinárodní konference je taková konference, které se účastní alespoň jeden zahraniční řečník a jejíž všechny příspěvky jsou lokalizované do alespoň jednoho z následujících jazyků - angličtina, francouzština, němčina, nebo do jazyka vlastního oborovému zaměření dané konference, např. pro filologické obory.</t>
  </si>
  <si>
    <t>CELKEM**</t>
  </si>
  <si>
    <t xml:space="preserve">Pozn.: ** = Celkové hodnoty za fakultu (poslední pole ve vrchním řádku u každé fakulty) i za vysokou školu (všechna prázdná pole za vysokou školu ve struktuře VZ) nejsou součtem či průměrem za předcházející údaje v řádcích či sloupcích. Hodnoty do těchto buněk je potřeba vypočítat zvlášť. </t>
  </si>
  <si>
    <t>Kmenoví zaměstnanci VŠ jmenovaní na jiné VŠ**</t>
  </si>
  <si>
    <t>CELKEM*</t>
  </si>
  <si>
    <t>CELKEM***</t>
  </si>
  <si>
    <t xml:space="preserve">Pozn.: *** = Jelikož jsou vykazovány fyzické osoby, které mohou být příjemcem více stipendií počty studentů celkem nejsou součtem předcházejících sloupců, ale odráží stav reálného počtu studentů. </t>
  </si>
  <si>
    <t>Pozn.: ** = podle zákona o vysokých školách, § 25. čl. 2.</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</si>
  <si>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</si>
  <si>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</si>
  <si>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</si>
  <si>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</si>
  <si>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</si>
  <si>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</si>
  <si>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</si>
  <si>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</si>
  <si>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theme="0"/>
        <rFont val="Calibri"/>
        <family val="2"/>
        <charset val="238"/>
      </rPr>
      <t>*</t>
    </r>
    <r>
      <rPr>
        <b/>
        <sz val="14"/>
        <color indexed="9"/>
        <rFont val="Calibri"/>
        <family val="2"/>
        <charset val="238"/>
      </rPr>
      <t xml:space="preserve"> (počty)</t>
    </r>
  </si>
  <si>
    <t>Počty studijních oborů/programů****</t>
  </si>
  <si>
    <t>Pozn.: **** = VŠ uvede údaj vztahující se k nejnižší akreditované jednotce - promírně studijní obor, pokud studijní program se nedělí na studijní obory, tak údaj za studijní program</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</si>
  <si>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</si>
  <si>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</si>
  <si>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</si>
  <si>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</si>
  <si>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</si>
  <si>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</si>
  <si>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</si>
  <si>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2.4</t>
    </r>
    <r>
      <rPr>
        <b/>
        <sz val="14"/>
        <color theme="0"/>
        <rFont val="Calibri"/>
        <family val="2"/>
        <charset val="238"/>
        <scheme val="minor"/>
      </rPr>
      <t xml:space="preserve">: </t>
    </r>
    <r>
      <rPr>
        <b/>
        <sz val="14"/>
        <color theme="0"/>
        <rFont val="Calibri"/>
        <family val="2"/>
        <charset val="238"/>
      </rPr>
      <t>Akreditované studijní programy uskutečňované společně s jinou vysokou školou nebo s veřejnou výzkumnou institucí* se sídlem v ČR</t>
    </r>
  </si>
  <si>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</si>
  <si>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3.2</t>
    </r>
    <r>
      <rPr>
        <b/>
        <sz val="14"/>
        <color theme="0"/>
        <rFont val="Calibri"/>
        <family val="2"/>
        <charset val="238"/>
      </rPr>
      <t>: Studenti - samoplátci** (počty studií)</t>
    </r>
  </si>
  <si>
    <r>
      <t xml:space="preserve">Tab. 7.3: </t>
    </r>
    <r>
      <rPr>
        <b/>
        <sz val="14"/>
        <color indexed="9"/>
        <rFont val="Calibri"/>
        <family val="2"/>
        <charset val="238"/>
      </rPr>
      <t>Mobilita absolventů** (počty a podíly absolvovaných studií)</t>
    </r>
  </si>
  <si>
    <r>
      <rPr>
        <b/>
        <sz val="12"/>
        <color theme="0"/>
        <rFont val="Calibri"/>
        <family val="2"/>
        <charset val="238"/>
      </rPr>
      <t>Tab. 8.4</t>
    </r>
    <r>
      <rPr>
        <b/>
        <sz val="14"/>
        <color theme="0"/>
        <rFont val="Calibri"/>
        <family val="2"/>
        <charset val="238"/>
      </rPr>
      <t xml:space="preserve">: Transfer znalostí a výsledků výzkumu do praxe </t>
    </r>
  </si>
  <si>
    <t>Tab. 6.1: Akademičtí a vědečtí pracovníci a ostatní zaměstnanci celkem (průměrné přepočtené počty*)</t>
  </si>
  <si>
    <t>Ostatní zaměstnanci*****</t>
  </si>
  <si>
    <t>Postdoktorandi ("postdok")***</t>
  </si>
  <si>
    <t>Ostatní vědečtí, výzkumní a vývojoví pracovníci****</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</si>
  <si>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</si>
  <si>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Vědeckým pracovníkem se v tomto případě rozumí vědecký pracovník, který není akademickým pracovníkem dle § 70 zákona č. 111/1998 Sb., o vysokých školách.</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</si>
  <si>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</si>
  <si>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 xml:space="preserve">Pozn.: **** = Kategorie „Ostatní vědečtí, výzkumní a vývojoví pracovníci“ zahrnuje technické a odborné pracovníky, kteří se přímo nepodílejí na výzkumu, ale jsou pro výzkumnou činnost nepostradatelní (např. obsluha research facility). </t>
  </si>
  <si>
    <t>Pozn.: ***** = Ostatními zaměstnanci se rozumí všichni další pracovníci, kteří se přímo nepodílejí na vzdělávání a výzkumu. Jedná se tedy zejména o administrativní, technické a jiné zaměstnance.</t>
  </si>
  <si>
    <t>Pozn.: ****** = Fakulta nebo jiná součást vysoké školy uskutečňující akreditovaný studijní program.</t>
  </si>
  <si>
    <t>Tab. 6.5: Akademičtí a vědečtí pracovníci s cizím státním občanstvím (průměrné přepočtené počty******)</t>
  </si>
  <si>
    <t>ženy z celkového počtu (bez ohledu na státní občanství)</t>
  </si>
  <si>
    <t xml:space="preserve">Pozn.: * = Uvede se celkový počet zaměstnanců/pracovníků bez ohledu na výši úvazku, ale pouze v pracovním poměru, bez zahrnutí osob pracujících na DPP a DPČ. Nezahrnuje jiné typy smluvních vztahů dle občanského zákoníku, které mají charakter nákupu služeb. </t>
  </si>
  <si>
    <t xml:space="preserve">Pozn.: ****** = Průměrným přepočteným počtem se rozumí podíl celkového počtu skutečně odpracovaných hodin za sledované období od 1. 1. do 31. 12. všemi pracovníky (ve sledované kategorii; vč. DPČ, mimo DPP) a celkového ročního fondu pracovní doby připadajícího na jednoho zaměstnance pracujícího na plnou pracovní dobu. </t>
  </si>
  <si>
    <t>Pozn.: *** = Pracovník/pracovnice dané výzkumné instituce nebo vysoké školy do pěti let po obhájení akademického titulu Ph.D., nebo jeho ekvivalentu. Pracuje jako součást vědeckého týmu dané instituce obvykle pod vedením zkušených vědeckých pracovníků na konkrétním úkolu a publikuje své výsledky samostatně i v rámci tvůrčího týmu. Má s výzkumnou institucí uzavřen pracovní poměr na dobu určitou (v trvání 1-3 let) na jedno, maximálně tři  období po sobě. Jeho/její mzda podléhá pravidlům mzdového systému dané instituce, přičemž vedle toho může získat odměny v rámci výzkumných grantových projektů.</t>
  </si>
  <si>
    <t>Pozn.: ** = Fakulta nebo jiná součást vysoké školy uskutečňující akreditovaný studijní program.</t>
  </si>
  <si>
    <t>Departement Mayotte</t>
  </si>
  <si>
    <t>Konžská demokratická republika</t>
  </si>
  <si>
    <t>Falklandy (Malvíny)</t>
  </si>
  <si>
    <t>Francouzská Guyana</t>
  </si>
  <si>
    <t>Francouzská jižní a antarktická území</t>
  </si>
  <si>
    <t>Grenada</t>
  </si>
  <si>
    <t>Martinik</t>
  </si>
  <si>
    <t>Republika Severní Makedonie</t>
  </si>
  <si>
    <t>Ostatní pracoviště celkem***</t>
  </si>
  <si>
    <t>Pozn.: * = pouze fakulty a součásti pod ně spadající (dle výše uvedené charakteristiky)</t>
  </si>
  <si>
    <t>kód</t>
  </si>
  <si>
    <t>Široce vymezené obory ISCED-F</t>
  </si>
  <si>
    <t>00</t>
  </si>
  <si>
    <t>01</t>
  </si>
  <si>
    <t>02</t>
  </si>
  <si>
    <t>03</t>
  </si>
  <si>
    <t>04</t>
  </si>
  <si>
    <t>05</t>
  </si>
  <si>
    <t>06</t>
  </si>
  <si>
    <t>07</t>
  </si>
  <si>
    <t>08</t>
  </si>
  <si>
    <t>09</t>
  </si>
  <si>
    <t>10</t>
  </si>
  <si>
    <t>Služby</t>
  </si>
  <si>
    <t>Informační a komunikační technologie</t>
  </si>
  <si>
    <t>Programy a kvalifikace – všeobecné vzdělání</t>
  </si>
  <si>
    <t>Vzdělávání a výchova</t>
  </si>
  <si>
    <t>Umění a humanitní vědy</t>
  </si>
  <si>
    <t>Společenské vědy, žurnalistika a informační vědy</t>
  </si>
  <si>
    <t>Obchod, administrativa a právo</t>
  </si>
  <si>
    <t>Přírodní vědy, matematika a statistika</t>
  </si>
  <si>
    <t>Technika, výroba a stavebnictví</t>
  </si>
  <si>
    <t>Zemědělství, lesnictví, rybářství a veterinářství</t>
  </si>
  <si>
    <t>Zdravotní a sociální péče, péče o příznivé životní podmínky</t>
  </si>
  <si>
    <t>Mimořádní profesoři</t>
  </si>
  <si>
    <t>Kvestor/ Tajemník**</t>
  </si>
  <si>
    <t>Vedoucí pracovníci CELKEM *****</t>
  </si>
  <si>
    <t>Široce vymezený obory ISCED-F</t>
  </si>
  <si>
    <t>Široce vymezený obor ISCED-F</t>
  </si>
  <si>
    <t>Vědečtí a odborní pracovníci**</t>
  </si>
  <si>
    <t>Tab. 6.2: Věková struktura akademických, vědeckých a ostatních pracovníků (počty fyzických osob*)</t>
  </si>
  <si>
    <t>Vedoucí pracovník katedry/institutu/výzkumného pracoviště****</t>
  </si>
  <si>
    <t>Fakulty*, vysokoškoslské ústavy a ostatní pracoviště celkem</t>
  </si>
  <si>
    <t>Vysokoškolské ústavy a zemědělské nebo lesnické statky</t>
  </si>
  <si>
    <t xml:space="preserve">Pozn.: *** = pracoviště pro vzdělávací a výzkumnou, vývojovou a inovační, uměleckou nebo další tvůrčí činnost nebo pro poskytování informačních služeb nebo převod technologií dle § 22 odst. c) zákona č. 111/1998 Sb. </t>
  </si>
  <si>
    <t xml:space="preserve">Pozn.: **** = vyjmenovaná a obdobná pracoviště pro vzdělávací a výzkumnou, vývojovou a inovační, uměleckou nebo další tvůrčí činnost nebo pro poskytování informačních služeb nebo převod technologií dle § 22 odst. c) zákona č. 111/1998 Sb., spadající pod součást vysoké školy. </t>
  </si>
  <si>
    <r>
      <t xml:space="preserve">Do tabulky se zaznamenávají pouze součásti vysoké školy a pracoviště pro vzdělávací a výzkumnou, vývojovou a inovační, uměleckou nebo další tvůrčí činnost nebo pro poskytování informačních služeb nebo převod technologií. </t>
    </r>
    <r>
      <rPr>
        <b/>
        <u/>
        <sz val="10"/>
        <rFont val="Calibri"/>
        <family val="2"/>
        <charset val="238"/>
        <scheme val="minor"/>
      </rPr>
      <t>Neuvádí se údaje</t>
    </r>
    <r>
      <rPr>
        <b/>
        <sz val="10"/>
        <rFont val="Calibri"/>
        <family val="2"/>
        <charset val="238"/>
        <scheme val="minor"/>
      </rPr>
      <t xml:space="preserve"> za administrativní, účelová zařízení pro kulturní a sportovní činnost, pro ubytování a stravování nebo k zajišťování provozu školy. </t>
    </r>
  </si>
  <si>
    <t>Akademický profil</t>
  </si>
  <si>
    <t>Profesní profil</t>
  </si>
  <si>
    <t>Země Curaçao</t>
  </si>
  <si>
    <r>
      <t xml:space="preserve">Vědečtí </t>
    </r>
    <r>
      <rPr>
        <b/>
        <sz val="10"/>
        <rFont val="Calibri"/>
        <family val="2"/>
        <charset val="238"/>
        <scheme val="minor"/>
      </rPr>
      <t>pracovníci nespadající do ostatních kategorií</t>
    </r>
  </si>
  <si>
    <r>
      <t xml:space="preserve">Vědečtí </t>
    </r>
    <r>
      <rPr>
        <b/>
        <sz val="10"/>
        <color theme="1"/>
        <rFont val="Calibri"/>
        <family val="2"/>
        <charset val="238"/>
        <scheme val="minor"/>
      </rPr>
      <t>pracovníci*</t>
    </r>
  </si>
  <si>
    <r>
      <t xml:space="preserve">Vědečtí </t>
    </r>
    <r>
      <rPr>
        <b/>
        <sz val="10"/>
        <color theme="1"/>
        <rFont val="Calibri"/>
        <family val="2"/>
        <charset val="238"/>
        <scheme val="minor"/>
      </rPr>
      <t>pracovníci nespadající do ostatních kategorií</t>
    </r>
  </si>
  <si>
    <t>Absolventské stáže (z celkem)******</t>
  </si>
  <si>
    <t>Fyzické***</t>
  </si>
  <si>
    <t>Virtuální***</t>
  </si>
  <si>
    <t xml:space="preserve">               - elektronicky (odhad)*</t>
  </si>
  <si>
    <t>Počet odebíraných titulů periodik:
                - fyzicky</t>
  </si>
  <si>
    <t>Pozn.: * = Jedná se o v daném roce probíhající projekty.</t>
  </si>
  <si>
    <t xml:space="preserve">Pozn.: *** = Konference spadá do kategorie, pokud se jí v dané formě zúčastnilo více než 50 % účastníků (i odhadem). Kategorie jsou výlučné. </t>
  </si>
  <si>
    <r>
      <t xml:space="preserve">Pozn.: ***** = údaj celkem nemusí odrážet reálný stav fyzických osob (jedna osoba může v rámci VŠ či fakulty zastávat více pozic), jedná se o </t>
    </r>
    <r>
      <rPr>
        <b/>
        <sz val="10"/>
        <rFont val="Calibri"/>
        <family val="2"/>
        <charset val="238"/>
        <scheme val="minor"/>
      </rPr>
      <t>prostý součet buňek</t>
    </r>
    <r>
      <rPr>
        <sz val="10"/>
        <rFont val="Calibri"/>
        <family val="2"/>
        <charset val="238"/>
        <scheme val="minor"/>
      </rPr>
      <t xml:space="preserve">. </t>
    </r>
  </si>
  <si>
    <t>Celkový počet ukončených smluv (pandemie)*</t>
  </si>
  <si>
    <t>Celkový počet upravených smluv (pandemie)**</t>
  </si>
  <si>
    <t>Celkový počet smluv s výjimkou (pandemie)***</t>
  </si>
  <si>
    <t xml:space="preserve">Pozn.: * = Počet smluv, které byly v průběhu roku ukončeny v důsledku vládních protipandemických opatření týkajících se ubytování. </t>
  </si>
  <si>
    <t xml:space="preserve">Pozn.: ** = Počet smluv, které byly v průběhu roku upraveny v důsledku vládních protipandemických opatření týkajících se ubytování. Nemusí se jednat o formální úpravu smlouvy, ale i změnu jejího plnění  - typicky se jedná o snížení ceny ubytování v případě, že je ubytování studentovi ponecháno, ačkoliv není fyzicky využíváno. </t>
  </si>
  <si>
    <r>
      <t>Virtuálně</t>
    </r>
    <r>
      <rPr>
        <b/>
        <vertAlign val="superscript"/>
        <sz val="10"/>
        <rFont val="Calibri"/>
        <family val="2"/>
        <charset val="238"/>
        <scheme val="minor"/>
      </rPr>
      <t>1</t>
    </r>
    <r>
      <rPr>
        <b/>
        <sz val="10"/>
        <rFont val="Calibri"/>
        <family val="2"/>
        <charset val="238"/>
        <scheme val="minor"/>
      </rPr>
      <t xml:space="preserve"> (z celkem)</t>
    </r>
  </si>
  <si>
    <r>
      <t xml:space="preserve">Pozn.: </t>
    </r>
    <r>
      <rPr>
        <vertAlign val="superscript"/>
        <sz val="10"/>
        <rFont val="Calibri"/>
        <family val="2"/>
        <charset val="238"/>
        <scheme val="minor"/>
      </rPr>
      <t>1</t>
    </r>
    <r>
      <rPr>
        <sz val="10"/>
        <rFont val="Calibri"/>
        <family val="2"/>
        <charset val="238"/>
        <scheme val="minor"/>
      </rPr>
      <t xml:space="preserve"> = Pokud se virtuální mobilita na VŠ nerealizovala, uveďte nulu. Pokud se realizovala, ale nejsou dostupné údaje, uveďte kvalifikovaný odhad a buňku/buňky/sloupec okomentujte (např. kvalifikovaný odhad). Pokud není možné uvést kvalifikovaný odhad, nechte buňku prázdnou a a buňku/buňky/sloupec okomentujte (např. n/a). </t>
    </r>
  </si>
  <si>
    <r>
      <rPr>
        <b/>
        <sz val="12"/>
        <color theme="0"/>
        <rFont val="Calibri"/>
        <family val="2"/>
        <charset val="238"/>
      </rPr>
      <t xml:space="preserve">Tab. 8.1: </t>
    </r>
    <r>
      <rPr>
        <b/>
        <sz val="14"/>
        <color theme="0"/>
        <rFont val="Calibri"/>
        <family val="2"/>
        <charset val="238"/>
      </rPr>
      <t xml:space="preserve"> Konference (spolu)pořádané vysokou školou (počty)</t>
    </r>
  </si>
  <si>
    <r>
      <rPr>
        <b/>
        <sz val="12"/>
        <color theme="0"/>
        <rFont val="Calibri"/>
        <family val="2"/>
        <charset val="238"/>
      </rPr>
      <t xml:space="preserve">Tab. 12.1: </t>
    </r>
    <r>
      <rPr>
        <b/>
        <sz val="14"/>
        <color theme="0"/>
        <rFont val="Calibri"/>
        <family val="2"/>
        <charset val="238"/>
      </rPr>
      <t>Ubytování, stravování</t>
    </r>
  </si>
  <si>
    <t>Ředitel ústavu, vysokoškolského zemědělského nebo lesního statku a ostatních pracovišť</t>
  </si>
  <si>
    <t xml:space="preserve">Pozn.: * = Jelikož jsou vykazovány fyzické osoby, které se mohou účastnit i více kurzů, nemusí být údaj celkem součtem předcházejících řádků či sloupců, ale odráží stav reálného celkového počtu účastníků kurzů, tzn. jedna fyzická osoba může být započítána vícekrát. </t>
  </si>
  <si>
    <t xml:space="preserve"> - celkový údaj za VŠ není součtem údajů za jednotlivé fakulty, viz list metodika. </t>
  </si>
  <si>
    <t>Pozn.:  ***** = V tabulce 7.2 Mobilita studentů a akademických a ostatních pracovníků podle zemí je uveden výčet všech zemí; účelem je usnadnění zpracování získaných údajů MŠMT. Současně by neměl představovat dodatečnou zátěž pro vysoké školy při vyplňování. V případě neexistence mobility z dané země nevyplňujte prosím buňku.</t>
  </si>
  <si>
    <t>Pozn.: = Elektronické jednotky zahrnují pouze jednotlivě nakupované tituly, nikoliv knihy a periodika, která jsou součástí předplácených „balíků“ od vydavatelů odborné a vědecké literatury.</t>
  </si>
  <si>
    <r>
      <rPr>
        <b/>
        <sz val="12"/>
        <color theme="0"/>
        <rFont val="Calibri"/>
        <family val="2"/>
        <charset val="238"/>
      </rPr>
      <t xml:space="preserve">Tab. 2.7: </t>
    </r>
    <r>
      <rPr>
        <b/>
        <sz val="14"/>
        <color theme="0"/>
        <rFont val="Calibri"/>
        <family val="2"/>
        <charset val="238"/>
      </rPr>
      <t>Kurzy celoživotního vzdělávání (CŽV) na vysoké škole (počty účastníků, fyzických osob)</t>
    </r>
  </si>
  <si>
    <t>Profesoři jmenovaní v roce 2022</t>
  </si>
  <si>
    <t>Docenti jmenovaní v roce 2022</t>
  </si>
  <si>
    <t>H2022/ 7. rámcový program EK</t>
  </si>
  <si>
    <t>Pozn.: *= Jedná se o nově vzniklé spin-off/start-up podniky podpořené vysokou školou v roce 2022 (počty).</t>
  </si>
  <si>
    <t xml:space="preserve">Pozn.: ***= Definice položek týkajících se příjmů a hodnoty v tabulce u těchto položek odpovídají Výroční zprávě o hospodaření pro rok 2022 pro VVŠ (tab. č. 6). SVŠ vyplní tyto položky dle uvážení. </t>
  </si>
  <si>
    <t>Počet podaných žádostí/rezervací o ubytování k 31/12/2022</t>
  </si>
  <si>
    <t>Počet kladně vyřízených žádostí/rezervací o ubytování k 31/12/2022</t>
  </si>
  <si>
    <t>Počet lůžkodnů v roce 2022</t>
  </si>
  <si>
    <t>Počet hlavních jídel vydaných v roce 2022 studentům</t>
  </si>
  <si>
    <t>Počet hlavních jídel vydaných v roce 2022 zaměstnancům vysoké školy</t>
  </si>
  <si>
    <t>Počet hlavních jídel vydaných v roce 2022 ostatním strávníkům</t>
  </si>
  <si>
    <t>V roce 2021 (v období od 1.1. do 31.12.) bylo na fakultu zapsáno 500 prezenčních bakalářských studií. V témže a následujícím roce jich bylo z této kohorty neúspěšně ukončeno 180. Studijní neúspěšnost této kohorty v 1. ročníku je 180/500=0,36, tedy 36 %.</t>
  </si>
  <si>
    <t>Pozn.: ** = Vyjíždějící studenti (tj. počty výjezdů) – kteří v roce 2022 absolvovali zahraniční pobyt; započítávají se i ti studenti, jejichž pobyt začal v roce 2021. Započítávají se pouze studenti, jejichž pobyt trval více než 4 týdny (28 dní). Pokud VŠ uvádí i jinak dlouhé výjezdy, uvede to v poznámce k tabulce.</t>
  </si>
  <si>
    <t>Pozn.: *** = Přijíždějící studenti (tj. počty příjezdů) – kteří přijeli v roce 2022; započítávají se i ti studenti, jejichž pobyt začal v roce 2021. Započítávají se pouze studenti, jejichž pobyt trval více než 4 týdny (28 dní). Pokud VŠ uvádí i jinak dlouhé výjezdy, uvede to v poznámce k tabulce.</t>
  </si>
  <si>
    <t>Pozn.: **** = Vyjíždějící akademičtí pracovníci (tj. počty výjezdů) – kteří v roce 2022 absolvovali zahraniční pobyt; započítávají se i ti pracovníci, jejichž pobyt začal v roce 2021.</t>
  </si>
  <si>
    <t>Pozn.: ***** = Přijíždějící akademičtí pracovníci (tj. počty příjezdů) – kteří přijeli v roce 2022; započítávají se i ti pracovníci, jejichž pobyt začal v roce 2021.</t>
  </si>
  <si>
    <t xml:space="preserve">Pozn.: * = Vyjíždějící studenti (tj. počty výjezdů) – studenti, kteří v roce 2022 absolvovali (ukončili) zahraniční pobyt; započítávají se i ti studenti, jejichž pobyt začal v roce 2021. Započítávají se pouze studenti, jejichž pobyt trval alespoň 2 týdny (14 dní). </t>
  </si>
  <si>
    <t xml:space="preserve">Pozn.: ** = Přijíždějící studenti (tj. počty příjezdů) – studenti, kteří přijeli v roce 2022; započítávají se i ti studenti, jejichž pobyt začal v roce 2021. Započítávají se pouze studenti, jejichž pobyt trval alespoň 2 týdny (14 dní). </t>
  </si>
  <si>
    <t>Pozn.: *** = Vyjíždějící akademičtí/ostatní pracovníci (tj. počty výjezdů) – pracovníci, kteří v roce 2022 absolvovali (ukončili) zahraniční pobyt; započítávají se i ti pracovníci, jejichž pobyt začal v roce 2021. Započítávají se pouze pracovníci, jejichž pobyt trval alespoň 5 dní.</t>
  </si>
  <si>
    <t>Pozn.: **** = Přijíždějící akademičtí/ostatní pracovníci (tj. počty příjezdů) – pracovníci, kteří přijeli v roce 2022; započítávají se i ti pracovníci, jejichž pobyt začal v roce 2021. Započítávají se pouze pracovníci, jejichž pobyt trval alespoň 5 dní.</t>
  </si>
  <si>
    <t>Počet kurzů</t>
  </si>
  <si>
    <t>Orientovaných na výkon povolání</t>
  </si>
  <si>
    <r>
      <rPr>
        <b/>
        <sz val="12"/>
        <color theme="0"/>
        <rFont val="Calibri"/>
        <family val="2"/>
        <charset val="238"/>
      </rPr>
      <t xml:space="preserve">Tab. 2.8: </t>
    </r>
    <r>
      <rPr>
        <b/>
        <sz val="14"/>
        <color theme="0"/>
        <rFont val="Calibri"/>
        <family val="2"/>
        <charset val="238"/>
      </rPr>
      <t>Kurzy celoživotního vzdělávání (CŽV) na vysoké škole (počty kurzů a účastníků) - microcredentials</t>
    </r>
  </si>
  <si>
    <t>Počet účastníků kurzů</t>
  </si>
  <si>
    <t>Zájmových</t>
  </si>
  <si>
    <t>Nizozemské Antily</t>
  </si>
  <si>
    <t>Srbsko a Černá Hora</t>
  </si>
  <si>
    <t>Palestina</t>
  </si>
  <si>
    <t>Pozn.: *** = Počet smluv, které zůstaly v platnosti na výjimku ze zákazu ubytování plynoucí z vládních protipandemických opatření týkajících se ubytování. Jedná se např. o studenty s nařízenou pracovní povinností, dobrovolníky, studenty, kteří prohlásili vysokoškolskou kolej za své bydliště apod.</t>
  </si>
  <si>
    <t xml:space="preserve">Pozn.: * = Hodnota celkem u fyzických osob - jsou vykazovány fyzické osoby, které se mohou účastnit i více kurzů, nemusí být celkový údaj součtem předcházejících řádků či sloupců, ale odráží stav reálného celkového počtu účastníků kurzů, tzn. jedna fyzická osoba může být započítána vícekrát. </t>
  </si>
  <si>
    <t>Fakulta umění</t>
  </si>
  <si>
    <t>Navazující magisterský</t>
  </si>
  <si>
    <t>Filozofická fakulta</t>
  </si>
  <si>
    <t>Pedagogická fakulta</t>
  </si>
  <si>
    <t>Přírodovědecká fakulta</t>
  </si>
  <si>
    <t>Fakulta sociálních stuidí</t>
  </si>
  <si>
    <t>Lékařská fakulta</t>
  </si>
  <si>
    <t>514 + 16 hotel</t>
  </si>
  <si>
    <t>134167 vč. hotelu</t>
  </si>
  <si>
    <t>Ostravská univerzita</t>
  </si>
  <si>
    <t>Fakulta sociálních studií</t>
  </si>
  <si>
    <t>Teorie a dějiny české literatury</t>
  </si>
  <si>
    <t>0232</t>
  </si>
  <si>
    <t>Ústav pro českou literaturu Akademie věd ČR, v.v.i.</t>
  </si>
  <si>
    <t>doktorský</t>
  </si>
  <si>
    <t>Produkce v kulturních a kreativních odvětvích</t>
  </si>
  <si>
    <t>Vysoká škola báňská - Technická univerzita Ostrava</t>
  </si>
  <si>
    <t>navazující magisterský</t>
  </si>
  <si>
    <t>Specializace v pedagogice</t>
  </si>
  <si>
    <t>Pedagogická fakulta Západočeské univerzity v Plzni, Pedagogická fakulta Jihočeské univerzity v Českých Budějovicích, Pedagogická fakulta Univerzity Hradec Králové</t>
  </si>
  <si>
    <t>Středoevropská historická studia  se zaměřením na české, polské a slovenské dějiny</t>
  </si>
  <si>
    <t>Uniwersytet Śląski w Katowicach + Univerzita Mateja Bela v Banskej Bystrici</t>
  </si>
  <si>
    <t>joint programme</t>
  </si>
  <si>
    <t>Filozofická studia</t>
  </si>
  <si>
    <r>
      <t xml:space="preserve">Sociální práce a sociální podnikání </t>
    </r>
    <r>
      <rPr>
        <sz val="10"/>
        <color theme="1"/>
        <rFont val="Calibri"/>
        <family val="2"/>
        <charset val="238"/>
        <scheme val="minor"/>
      </rPr>
      <t>- prezenční a kombinovaná forma studia</t>
    </r>
  </si>
  <si>
    <t>Fachhochschule Campus Wien; Trnavská univerzita v Trnave</t>
  </si>
  <si>
    <t>Joint Degree</t>
  </si>
  <si>
    <t>Grafika a kresba - Digitální grafika ve virtuálním prostředí</t>
  </si>
  <si>
    <t>Instytut Sztuki Wydzial Artystyczny Universytet Slaski v Katowicach</t>
  </si>
  <si>
    <t>Double Degree</t>
  </si>
  <si>
    <t>ÚVAFM</t>
  </si>
  <si>
    <t>Ostatní pracoviště</t>
  </si>
  <si>
    <t>Ostravská univerzita - úroveň VŠ/rektorátu, nikoliv údaje za součásti VŠ</t>
  </si>
  <si>
    <t>Ostravská unvierzita</t>
  </si>
  <si>
    <t>Z toho počet žen na Lékařské fakultě</t>
  </si>
  <si>
    <t>Z toho počet cizinců na Lékařské fakultě</t>
  </si>
  <si>
    <t>Z toho počet žen na Fakultě sociálních studií</t>
  </si>
  <si>
    <t>Z toho počet cizinců na Fakultě sociálních studií</t>
  </si>
  <si>
    <t xml:space="preserve"> </t>
  </si>
  <si>
    <t>Z toho počet žen na Filozofické fakultě</t>
  </si>
  <si>
    <t>Z toho počet cizinců na Filozofické fakultě</t>
  </si>
  <si>
    <t>Z toho počet žen na Přírodovědecké fakultě</t>
  </si>
  <si>
    <t>Z toho počet cizinců na Přírodovědecké fakultě</t>
  </si>
  <si>
    <t>Z toho počet žen na Pedagogické fakultě</t>
  </si>
  <si>
    <t>Z toho počet cizinců na Pedagogické fakultě</t>
  </si>
  <si>
    <t>Z toho počet žen na Fakultě umění</t>
  </si>
  <si>
    <t>Celkem*****</t>
  </si>
  <si>
    <t>Celkem*</t>
  </si>
  <si>
    <t>Název programu</t>
  </si>
  <si>
    <t>Název studijního programu</t>
  </si>
  <si>
    <r>
      <rPr>
        <b/>
        <sz val="12"/>
        <color indexed="9"/>
        <rFont val="Calibri"/>
        <family val="2"/>
        <charset val="238"/>
      </rPr>
      <t xml:space="preserve">Tab. 2.6: </t>
    </r>
    <r>
      <rPr>
        <b/>
        <sz val="14"/>
        <color indexed="9"/>
        <rFont val="Calibri"/>
        <family val="2"/>
        <charset val="238"/>
      </rPr>
      <t xml:space="preserve">Kurzy celoživotního vzdělávání (CŽV) na vysoké škole </t>
    </r>
    <r>
      <rPr>
        <b/>
        <sz val="14"/>
        <color theme="0"/>
        <rFont val="Calibri"/>
        <family val="2"/>
      </rPr>
      <t>(počty realizovaných</t>
    </r>
    <r>
      <rPr>
        <b/>
        <sz val="14"/>
        <color indexed="9"/>
        <rFont val="Calibri"/>
        <family val="2"/>
        <charset val="238"/>
      </rPr>
      <t xml:space="preserve"> kurzů)</t>
    </r>
  </si>
  <si>
    <t>Z toho počet žen</t>
  </si>
  <si>
    <t>Z toho počet cizinců na Fakultě umění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</si>
</sst>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00"/>
    <numFmt numFmtId="167" formatCode="0.0"/>
  </numFmts>
  <fonts count="36"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b/>
      <sz val="14"/>
      <color theme="0"/>
      <name val="Calibri"/>
      <family val="2"/>
      <charset val="238"/>
      <scheme val="minor"/>
    </font>
    <font>
      <b/>
      <sz val="12"/>
      <color theme="0"/>
      <name val="Calibri"/>
      <family val="2"/>
      <charset val="238"/>
      <scheme val="minor"/>
    </font>
    <font>
      <b/>
      <sz val="10"/>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2"/>
      <color rgb="FF00B0F0"/>
      <name val="Calibri"/>
      <family val="2"/>
      <charset val="238"/>
      <scheme val="minor"/>
    </font>
    <font>
      <b/>
      <sz val="14"/>
      <name val="Calibri"/>
      <family val="2"/>
      <charset val="238"/>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b/>
      <u/>
      <sz val="10"/>
      <name val="Calibri"/>
      <family val="2"/>
      <charset val="238"/>
      <scheme val="minor"/>
    </font>
    <font>
      <b/>
      <i/>
      <sz val="11"/>
      <name val="Calibri"/>
      <family val="2"/>
      <charset val="238"/>
      <scheme val="minor"/>
    </font>
    <font>
      <b/>
      <vertAlign val="superscript"/>
      <sz val="10"/>
      <name val="Calibri"/>
      <family val="2"/>
      <charset val="238"/>
      <scheme val="minor"/>
    </font>
    <font>
      <vertAlign val="superscript"/>
      <sz val="10"/>
      <name val="Calibri"/>
      <family val="2"/>
      <charset val="238"/>
      <scheme val="minor"/>
    </font>
    <font>
      <i/>
      <sz val="10"/>
      <color theme="1"/>
      <name val="Calibri"/>
      <family val="2"/>
      <charset val="238"/>
      <scheme val="minor"/>
    </font>
    <font>
      <i/>
      <sz val="10"/>
      <name val="Calibri"/>
      <family val="2"/>
      <charset val="238"/>
      <scheme val="minor"/>
    </font>
    <font>
      <b/>
      <sz val="14"/>
      <color theme="0"/>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FFFF00"/>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diagonalUp="1" diagonalDown="1">
      <left style="thin">
        <color indexed="64"/>
      </left>
      <right style="thin">
        <color indexed="64"/>
      </right>
      <top/>
      <bottom/>
      <diagonal style="thin">
        <color indexed="64"/>
      </diagonal>
    </border>
    <border>
      <left/>
      <right style="medium">
        <color indexed="64"/>
      </right>
      <top style="thin">
        <color indexed="64"/>
      </top>
      <bottom style="medium">
        <color indexed="64"/>
      </bottom>
      <diagonal/>
    </border>
  </borders>
  <cellStyleXfs count="6">
    <xf numFmtId="0" fontId="0" fillId="0" borderId="0"/>
    <xf numFmtId="0" fontId="4" fillId="0" borderId="0"/>
    <xf numFmtId="0" fontId="1" fillId="0" borderId="0"/>
    <xf numFmtId="43" fontId="1" fillId="0" borderId="0" applyFont="0" applyFill="0" applyBorder="0" applyAlignment="0" applyProtection="0"/>
    <xf numFmtId="0" fontId="27" fillId="0" borderId="0"/>
    <xf numFmtId="44" fontId="28" fillId="0" borderId="0" applyFont="0" applyFill="0" applyBorder="0" applyAlignment="0" applyProtection="0"/>
  </cellStyleXfs>
  <cellXfs count="595">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5" fillId="0" borderId="1" xfId="0" applyFont="1" applyBorder="1"/>
    <xf numFmtId="0" fontId="5" fillId="0" borderId="1" xfId="0" applyFont="1" applyBorder="1" applyAlignment="1">
      <alignment horizontal="right"/>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7" fillId="2" borderId="1" xfId="0" applyFont="1" applyFill="1" applyBorder="1"/>
    <xf numFmtId="0" fontId="7" fillId="4" borderId="1" xfId="0" applyFont="1" applyFill="1" applyBorder="1"/>
    <xf numFmtId="0" fontId="7" fillId="4" borderId="1" xfId="0" applyFont="1" applyFill="1" applyBorder="1" applyAlignment="1">
      <alignment horizontal="center"/>
    </xf>
    <xf numFmtId="0" fontId="5" fillId="2" borderId="3" xfId="0" applyFont="1" applyFill="1" applyBorder="1"/>
    <xf numFmtId="0" fontId="5" fillId="4" borderId="3" xfId="0" applyFont="1" applyFill="1" applyBorder="1"/>
    <xf numFmtId="0" fontId="5" fillId="3" borderId="1" xfId="0" applyFont="1" applyFill="1" applyBorder="1" applyAlignment="1">
      <alignment wrapText="1"/>
    </xf>
    <xf numFmtId="0" fontId="5" fillId="2" borderId="3" xfId="0" applyFont="1" applyFill="1" applyBorder="1" applyAlignment="1">
      <alignment wrapText="1"/>
    </xf>
    <xf numFmtId="0" fontId="6" fillId="3" borderId="1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0" fontId="6" fillId="0" borderId="10" xfId="0" applyFont="1" applyBorder="1" applyAlignment="1">
      <alignment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0" borderId="11" xfId="0" applyFont="1" applyBorder="1" applyAlignment="1">
      <alignment horizontal="center"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7" fillId="2" borderId="5" xfId="0" applyFont="1" applyFill="1" applyBorder="1"/>
    <xf numFmtId="0" fontId="15" fillId="0" borderId="0" xfId="0" applyFont="1" applyAlignment="1">
      <alignment wrapText="1"/>
    </xf>
    <xf numFmtId="0" fontId="11" fillId="0" borderId="0" xfId="0" applyFont="1" applyAlignment="1">
      <alignment vertical="top" wrapText="1"/>
    </xf>
    <xf numFmtId="0" fontId="0" fillId="0" borderId="0" xfId="0" applyAlignment="1">
      <alignment vertical="center" wrapText="1"/>
    </xf>
    <xf numFmtId="0" fontId="13" fillId="0" borderId="0" xfId="0" applyFont="1"/>
    <xf numFmtId="0" fontId="6" fillId="3" borderId="22" xfId="0" applyFont="1" applyFill="1" applyBorder="1" applyAlignment="1">
      <alignment wrapText="1"/>
    </xf>
    <xf numFmtId="0" fontId="6" fillId="3" borderId="24"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xf numFmtId="0" fontId="6" fillId="3" borderId="3" xfId="0" applyFont="1" applyFill="1" applyBorder="1" applyAlignment="1">
      <alignment horizontal="right" wrapText="1"/>
    </xf>
    <xf numFmtId="0" fontId="6" fillId="0" borderId="13" xfId="0" applyFont="1" applyBorder="1" applyAlignment="1">
      <alignment wrapText="1"/>
    </xf>
    <xf numFmtId="0" fontId="19" fillId="0" borderId="0" xfId="0" applyFont="1" applyAlignment="1">
      <alignment wrapText="1"/>
    </xf>
    <xf numFmtId="0" fontId="14" fillId="0" borderId="0" xfId="0" applyFont="1" applyAlignment="1">
      <alignment horizontal="left" wrapText="1"/>
    </xf>
    <xf numFmtId="0" fontId="15" fillId="0" borderId="0" xfId="0" applyFont="1"/>
    <xf numFmtId="0" fontId="17" fillId="0" borderId="0" xfId="0" applyFont="1"/>
    <xf numFmtId="0" fontId="6" fillId="0" borderId="1" xfId="0" applyFont="1" applyBorder="1" applyAlignment="1">
      <alignment horizontal="center" wrapText="1"/>
    </xf>
    <xf numFmtId="0" fontId="6" fillId="3" borderId="4" xfId="0" applyFont="1" applyFill="1" applyBorder="1" applyAlignment="1">
      <alignment horizontal="right" wrapText="1"/>
    </xf>
    <xf numFmtId="0" fontId="7" fillId="2" borderId="2" xfId="0" applyFont="1" applyFill="1" applyBorder="1" applyAlignment="1">
      <alignment wrapText="1"/>
    </xf>
    <xf numFmtId="0" fontId="5" fillId="0" borderId="11" xfId="0" applyFont="1" applyBorder="1"/>
    <xf numFmtId="0" fontId="5" fillId="0" borderId="2" xfId="1" applyFont="1" applyBorder="1" applyAlignment="1">
      <alignment wrapText="1"/>
    </xf>
    <xf numFmtId="0" fontId="5" fillId="0" borderId="10" xfId="0" applyFont="1" applyBorder="1"/>
    <xf numFmtId="0" fontId="7" fillId="2" borderId="14" xfId="0" applyFont="1" applyFill="1" applyBorder="1" applyAlignment="1">
      <alignment wrapText="1"/>
    </xf>
    <xf numFmtId="0" fontId="6" fillId="3" borderId="12" xfId="0" applyFont="1" applyFill="1" applyBorder="1" applyAlignment="1">
      <alignment wrapText="1"/>
    </xf>
    <xf numFmtId="0" fontId="16" fillId="0" borderId="0" xfId="0" applyFont="1" applyAlignment="1">
      <alignment vertical="top" wrapText="1"/>
    </xf>
    <xf numFmtId="0" fontId="6" fillId="0" borderId="2" xfId="0" applyFont="1" applyBorder="1"/>
    <xf numFmtId="0" fontId="10" fillId="0" borderId="10" xfId="0" applyFont="1" applyBorder="1"/>
    <xf numFmtId="0" fontId="14" fillId="0" borderId="4" xfId="0" applyFont="1" applyBorder="1" applyAlignment="1">
      <alignment horizontal="left" wrapText="1"/>
    </xf>
    <xf numFmtId="0" fontId="10" fillId="0" borderId="7" xfId="0" applyFont="1" applyBorder="1"/>
    <xf numFmtId="0" fontId="10" fillId="0" borderId="0" xfId="0" applyFont="1"/>
    <xf numFmtId="0" fontId="23" fillId="0" borderId="1" xfId="0" applyFont="1" applyBorder="1"/>
    <xf numFmtId="0" fontId="16" fillId="0" borderId="0" xfId="0" applyFont="1" applyAlignment="1">
      <alignment wrapText="1"/>
    </xf>
    <xf numFmtId="0" fontId="16" fillId="0" borderId="0" xfId="0" applyFont="1" applyAlignment="1">
      <alignment horizontal="right"/>
    </xf>
    <xf numFmtId="0" fontId="16" fillId="0" borderId="0" xfId="0" applyFont="1"/>
    <xf numFmtId="0" fontId="16" fillId="0" borderId="4" xfId="0" applyFont="1" applyBorder="1"/>
    <xf numFmtId="0" fontId="7" fillId="0" borderId="5" xfId="0" applyFont="1" applyBorder="1"/>
    <xf numFmtId="0" fontId="7" fillId="0" borderId="5" xfId="0" applyFont="1" applyBorder="1" applyAlignment="1">
      <alignment horizontal="center"/>
    </xf>
    <xf numFmtId="0" fontId="16" fillId="0" borderId="0" xfId="0" applyFont="1" applyAlignment="1">
      <alignment horizontal="left" vertical="top" wrapText="1"/>
    </xf>
    <xf numFmtId="0" fontId="10" fillId="0" borderId="10" xfId="0" applyFont="1" applyBorder="1" applyAlignment="1">
      <alignment wrapText="1"/>
    </xf>
    <xf numFmtId="0" fontId="16" fillId="0" borderId="1" xfId="0" applyFont="1" applyBorder="1"/>
    <xf numFmtId="0" fontId="10" fillId="0" borderId="1" xfId="0" applyFont="1" applyBorder="1" applyAlignment="1">
      <alignment wrapText="1"/>
    </xf>
    <xf numFmtId="0" fontId="10" fillId="0" borderId="5" xfId="0" applyFont="1" applyBorder="1" applyAlignment="1">
      <alignment wrapText="1"/>
    </xf>
    <xf numFmtId="0" fontId="10" fillId="0" borderId="2" xfId="0" applyFont="1" applyBorder="1" applyAlignment="1">
      <alignment wrapText="1"/>
    </xf>
    <xf numFmtId="0" fontId="10" fillId="0" borderId="3" xfId="0" applyFont="1" applyBorder="1" applyAlignment="1">
      <alignment wrapText="1"/>
    </xf>
    <xf numFmtId="0" fontId="23" fillId="0" borderId="6" xfId="0" applyFont="1" applyBorder="1"/>
    <xf numFmtId="0" fontId="10" fillId="0" borderId="15" xfId="0" applyFont="1" applyBorder="1" applyAlignment="1">
      <alignment horizontal="center" wrapText="1"/>
    </xf>
    <xf numFmtId="0" fontId="10" fillId="0" borderId="32" xfId="0" applyFont="1" applyBorder="1" applyAlignment="1">
      <alignment horizontal="center" wrapText="1"/>
    </xf>
    <xf numFmtId="0" fontId="6" fillId="0" borderId="8" xfId="0" applyFont="1" applyBorder="1" applyAlignment="1">
      <alignment wrapText="1"/>
    </xf>
    <xf numFmtId="0" fontId="6" fillId="0" borderId="58" xfId="0" applyFont="1" applyBorder="1" applyAlignment="1">
      <alignment wrapText="1"/>
    </xf>
    <xf numFmtId="0" fontId="16" fillId="3" borderId="3" xfId="0" applyFont="1" applyFill="1" applyBorder="1"/>
    <xf numFmtId="0" fontId="16" fillId="0" borderId="5" xfId="0" applyFont="1" applyBorder="1"/>
    <xf numFmtId="0" fontId="16" fillId="0" borderId="8" xfId="0" applyFont="1" applyBorder="1"/>
    <xf numFmtId="0" fontId="16" fillId="0" borderId="36" xfId="0" applyFont="1" applyBorder="1"/>
    <xf numFmtId="0" fontId="16" fillId="3" borderId="9" xfId="0" applyFont="1" applyFill="1" applyBorder="1"/>
    <xf numFmtId="0" fontId="6" fillId="0" borderId="0" xfId="0" applyFont="1"/>
    <xf numFmtId="0" fontId="5" fillId="0" borderId="0" xfId="0" applyFont="1" applyAlignment="1">
      <alignment horizontal="left"/>
    </xf>
    <xf numFmtId="0" fontId="16" fillId="3" borderId="1" xfId="0" applyFont="1" applyFill="1" applyBorder="1"/>
    <xf numFmtId="0" fontId="7" fillId="2" borderId="22" xfId="0" applyFont="1" applyFill="1" applyBorder="1" applyAlignment="1">
      <alignment wrapText="1"/>
    </xf>
    <xf numFmtId="0" fontId="10" fillId="0" borderId="11" xfId="0" applyFont="1" applyBorder="1" applyAlignment="1">
      <alignment horizontal="center" wrapText="1"/>
    </xf>
    <xf numFmtId="0" fontId="16" fillId="0" borderId="2" xfId="0" applyFont="1" applyBorder="1" applyAlignment="1">
      <alignment wrapText="1"/>
    </xf>
    <xf numFmtId="0" fontId="10" fillId="3" borderId="10" xfId="0" applyFont="1" applyFill="1" applyBorder="1" applyAlignment="1">
      <alignment wrapText="1"/>
    </xf>
    <xf numFmtId="0" fontId="23" fillId="2" borderId="2" xfId="0" applyFont="1" applyFill="1" applyBorder="1" applyAlignment="1">
      <alignment wrapText="1"/>
    </xf>
    <xf numFmtId="0" fontId="16" fillId="3" borderId="11" xfId="0" applyFont="1" applyFill="1" applyBorder="1" applyAlignment="1">
      <alignment horizontal="center"/>
    </xf>
    <xf numFmtId="0" fontId="16" fillId="0" borderId="35" xfId="0" applyFont="1" applyBorder="1" applyAlignment="1">
      <alignment wrapText="1"/>
    </xf>
    <xf numFmtId="0" fontId="16" fillId="0" borderId="39" xfId="0" applyFont="1" applyBorder="1"/>
    <xf numFmtId="0" fontId="16" fillId="0" borderId="40" xfId="0" applyFont="1" applyBorder="1"/>
    <xf numFmtId="0" fontId="16" fillId="0" borderId="41" xfId="0" applyFont="1" applyBorder="1"/>
    <xf numFmtId="0" fontId="16" fillId="2" borderId="23" xfId="0" applyFont="1" applyFill="1" applyBorder="1" applyAlignment="1">
      <alignment horizontal="right"/>
    </xf>
    <xf numFmtId="0" fontId="16" fillId="3" borderId="24" xfId="0" applyFont="1" applyFill="1" applyBorder="1"/>
    <xf numFmtId="0" fontId="16" fillId="0" borderId="18" xfId="0" applyFont="1" applyBorder="1"/>
    <xf numFmtId="0" fontId="16" fillId="0" borderId="20" xfId="0" applyFont="1" applyBorder="1"/>
    <xf numFmtId="0" fontId="16" fillId="0" borderId="10" xfId="0" applyFont="1" applyBorder="1" applyAlignment="1">
      <alignment wrapText="1"/>
    </xf>
    <xf numFmtId="0" fontId="16" fillId="0" borderId="11" xfId="0" applyFont="1" applyBorder="1"/>
    <xf numFmtId="0" fontId="16" fillId="4" borderId="11"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1" xfId="0" applyFont="1" applyFill="1" applyBorder="1"/>
    <xf numFmtId="0" fontId="6" fillId="0" borderId="19" xfId="0" applyFont="1" applyBorder="1" applyAlignment="1">
      <alignment wrapText="1"/>
    </xf>
    <xf numFmtId="0" fontId="5" fillId="0" borderId="4" xfId="0" applyFont="1" applyBorder="1"/>
    <xf numFmtId="0" fontId="6" fillId="2" borderId="2" xfId="0" applyFont="1" applyFill="1" applyBorder="1" applyAlignment="1">
      <alignment vertical="center" wrapText="1"/>
    </xf>
    <xf numFmtId="0" fontId="6" fillId="2" borderId="1" xfId="0" applyFont="1" applyFill="1" applyBorder="1" applyAlignment="1">
      <alignment horizontal="center" vertical="center" wrapText="1"/>
    </xf>
    <xf numFmtId="0" fontId="26" fillId="0" borderId="0" xfId="0" applyFont="1" applyAlignment="1">
      <alignment vertical="center" wrapText="1"/>
    </xf>
    <xf numFmtId="0" fontId="5" fillId="5" borderId="2" xfId="0" applyFont="1" applyFill="1" applyBorder="1" applyAlignment="1">
      <alignment horizontal="left" wrapText="1" indent="2"/>
    </xf>
    <xf numFmtId="0" fontId="10" fillId="0" borderId="33" xfId="0" applyFont="1" applyBorder="1" applyAlignment="1">
      <alignment wrapText="1"/>
    </xf>
    <xf numFmtId="0" fontId="5" fillId="0" borderId="10" xfId="0" applyFont="1" applyBorder="1" applyAlignment="1">
      <alignment wrapText="1"/>
    </xf>
    <xf numFmtId="0" fontId="6" fillId="3" borderId="5" xfId="0"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6" xfId="0" applyFont="1" applyFill="1" applyBorder="1" applyAlignment="1">
      <alignment wrapText="1"/>
    </xf>
    <xf numFmtId="0" fontId="6" fillId="3" borderId="65" xfId="0" applyFont="1" applyFill="1" applyBorder="1" applyAlignment="1">
      <alignment wrapText="1"/>
    </xf>
    <xf numFmtId="164" fontId="6" fillId="3" borderId="1" xfId="5" applyNumberFormat="1" applyFont="1" applyFill="1" applyBorder="1"/>
    <xf numFmtId="0" fontId="6" fillId="2" borderId="1" xfId="0" applyFont="1" applyFill="1" applyBorder="1" applyAlignment="1">
      <alignment horizontal="center" wrapText="1"/>
    </xf>
    <xf numFmtId="49" fontId="5" fillId="3" borderId="3"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16" fillId="0" borderId="3" xfId="0" applyFont="1" applyBorder="1" applyAlignment="1">
      <alignment horizontal="right"/>
    </xf>
    <xf numFmtId="0" fontId="10" fillId="3" borderId="2" xfId="0" applyFont="1" applyFill="1" applyBorder="1" applyAlignment="1">
      <alignment wrapText="1"/>
    </xf>
    <xf numFmtId="0" fontId="5" fillId="0" borderId="4" xfId="0" applyFont="1" applyBorder="1" applyAlignment="1">
      <alignment horizontal="right"/>
    </xf>
    <xf numFmtId="0" fontId="6" fillId="3" borderId="42" xfId="0" applyFont="1" applyFill="1" applyBorder="1" applyAlignment="1">
      <alignment wrapText="1"/>
    </xf>
    <xf numFmtId="0" fontId="5" fillId="3" borderId="43" xfId="0" applyFont="1" applyFill="1" applyBorder="1"/>
    <xf numFmtId="0" fontId="5" fillId="3" borderId="44" xfId="0" applyFont="1" applyFill="1" applyBorder="1"/>
    <xf numFmtId="0" fontId="5" fillId="3" borderId="45" xfId="0" applyFont="1" applyFill="1" applyBorder="1"/>
    <xf numFmtId="3" fontId="6" fillId="3" borderId="4" xfId="0" applyNumberFormat="1" applyFont="1" applyFill="1" applyBorder="1" applyAlignment="1">
      <alignment horizontal="right"/>
    </xf>
    <xf numFmtId="3" fontId="16" fillId="0" borderId="1" xfId="0" applyNumberFormat="1" applyFont="1" applyBorder="1" applyAlignment="1">
      <alignment horizontal="right"/>
    </xf>
    <xf numFmtId="3" fontId="16" fillId="0" borderId="1" xfId="0" applyNumberFormat="1" applyFont="1" applyBorder="1"/>
    <xf numFmtId="3" fontId="16" fillId="0" borderId="3" xfId="0" applyNumberFormat="1" applyFont="1" applyBorder="1"/>
    <xf numFmtId="3" fontId="16" fillId="0" borderId="8" xfId="0" applyNumberFormat="1" applyFont="1" applyBorder="1" applyAlignment="1">
      <alignment horizontal="right"/>
    </xf>
    <xf numFmtId="3" fontId="16" fillId="0" borderId="8" xfId="0" applyNumberFormat="1" applyFont="1" applyBorder="1"/>
    <xf numFmtId="3" fontId="16" fillId="0" borderId="9" xfId="0" applyNumberFormat="1" applyFont="1" applyBorder="1"/>
    <xf numFmtId="0" fontId="6" fillId="3" borderId="15" xfId="0" applyFont="1" applyFill="1" applyBorder="1"/>
    <xf numFmtId="0" fontId="23" fillId="2" borderId="22" xfId="0" applyFont="1" applyFill="1" applyBorder="1" applyAlignment="1">
      <alignment wrapText="1"/>
    </xf>
    <xf numFmtId="0" fontId="16" fillId="2" borderId="24" xfId="0" applyFont="1" applyFill="1" applyBorder="1"/>
    <xf numFmtId="0" fontId="16" fillId="3" borderId="23" xfId="0" applyFont="1" applyFill="1" applyBorder="1"/>
    <xf numFmtId="0" fontId="10" fillId="4" borderId="10" xfId="0" applyFont="1" applyFill="1" applyBorder="1" applyAlignment="1">
      <alignment wrapText="1"/>
    </xf>
    <xf numFmtId="0" fontId="0" fillId="0" borderId="0" xfId="0" applyAlignment="1">
      <alignment wrapText="1"/>
    </xf>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7" fillId="0" borderId="1" xfId="0" applyFont="1" applyBorder="1" applyAlignment="1">
      <alignment horizontal="right" wrapText="1"/>
    </xf>
    <xf numFmtId="0" fontId="7" fillId="0" borderId="3" xfId="0" applyFont="1" applyBorder="1" applyAlignment="1">
      <alignment horizontal="right" wrapText="1"/>
    </xf>
    <xf numFmtId="0" fontId="23" fillId="2" borderId="14" xfId="0" applyFont="1" applyFill="1" applyBorder="1" applyAlignment="1">
      <alignment wrapText="1"/>
    </xf>
    <xf numFmtId="0" fontId="16" fillId="2" borderId="15" xfId="0" applyFont="1" applyFill="1" applyBorder="1"/>
    <xf numFmtId="0" fontId="16" fillId="2" borderId="16" xfId="0" applyFont="1" applyFill="1" applyBorder="1"/>
    <xf numFmtId="0" fontId="16" fillId="3" borderId="39" xfId="0" applyFont="1" applyFill="1" applyBorder="1"/>
    <xf numFmtId="0" fontId="16" fillId="3" borderId="41" xfId="0" applyFont="1" applyFill="1" applyBorder="1"/>
    <xf numFmtId="0" fontId="6" fillId="3" borderId="4" xfId="0" applyFont="1" applyFill="1" applyBorder="1"/>
    <xf numFmtId="0" fontId="12" fillId="0" borderId="0" xfId="0" applyFont="1"/>
    <xf numFmtId="0" fontId="7" fillId="4" borderId="10" xfId="0" applyFont="1" applyFill="1" applyBorder="1" applyAlignment="1">
      <alignment wrapText="1"/>
    </xf>
    <xf numFmtId="0" fontId="5" fillId="0" borderId="0" xfId="0" applyFont="1" applyAlignment="1">
      <alignment horizontal="center"/>
    </xf>
    <xf numFmtId="165" fontId="0" fillId="0" borderId="0" xfId="0" applyNumberFormat="1"/>
    <xf numFmtId="166" fontId="5" fillId="2" borderId="15" xfId="0" applyNumberFormat="1" applyFont="1" applyFill="1" applyBorder="1" applyAlignment="1">
      <alignment horizontal="right"/>
    </xf>
    <xf numFmtId="166" fontId="5" fillId="2" borderId="15" xfId="0" applyNumberFormat="1" applyFont="1" applyFill="1" applyBorder="1"/>
    <xf numFmtId="166" fontId="5" fillId="2" borderId="30" xfId="0" applyNumberFormat="1" applyFont="1" applyFill="1" applyBorder="1"/>
    <xf numFmtId="166" fontId="5" fillId="3" borderId="16" xfId="0" applyNumberFormat="1" applyFont="1" applyFill="1" applyBorder="1"/>
    <xf numFmtId="166" fontId="16" fillId="0" borderId="39" xfId="0" applyNumberFormat="1" applyFont="1" applyBorder="1" applyAlignment="1">
      <alignment horizontal="right"/>
    </xf>
    <xf numFmtId="166" fontId="16" fillId="0" borderId="39" xfId="0" applyNumberFormat="1" applyFont="1" applyBorder="1"/>
    <xf numFmtId="166" fontId="16" fillId="0" borderId="40" xfId="0" applyNumberFormat="1" applyFont="1" applyBorder="1"/>
    <xf numFmtId="166" fontId="16" fillId="0" borderId="41" xfId="0" applyNumberFormat="1" applyFont="1" applyBorder="1"/>
    <xf numFmtId="166" fontId="16" fillId="2" borderId="23" xfId="0" applyNumberFormat="1" applyFont="1" applyFill="1" applyBorder="1" applyAlignment="1">
      <alignment horizontal="right"/>
    </xf>
    <xf numFmtId="166" fontId="16" fillId="2" borderId="23" xfId="0" applyNumberFormat="1" applyFont="1" applyFill="1" applyBorder="1"/>
    <xf numFmtId="166" fontId="16" fillId="2" borderId="34" xfId="0" applyNumberFormat="1" applyFont="1" applyFill="1" applyBorder="1"/>
    <xf numFmtId="166" fontId="16" fillId="3" borderId="24" xfId="0" applyNumberFormat="1" applyFont="1" applyFill="1" applyBorder="1"/>
    <xf numFmtId="166" fontId="16" fillId="0" borderId="18" xfId="0" applyNumberFormat="1" applyFont="1" applyBorder="1" applyAlignment="1">
      <alignment horizontal="right"/>
    </xf>
    <xf numFmtId="166" fontId="16" fillId="0" borderId="18" xfId="0" applyNumberFormat="1" applyFont="1" applyBorder="1"/>
    <xf numFmtId="166" fontId="16" fillId="0" borderId="37" xfId="0" applyNumberFormat="1" applyFont="1" applyBorder="1"/>
    <xf numFmtId="166" fontId="16" fillId="0" borderId="20" xfId="0" applyNumberFormat="1" applyFont="1" applyBorder="1"/>
    <xf numFmtId="166" fontId="16" fillId="0" borderId="11" xfId="0" applyNumberFormat="1" applyFont="1" applyBorder="1" applyAlignment="1">
      <alignment horizontal="right"/>
    </xf>
    <xf numFmtId="166" fontId="16" fillId="0" borderId="11" xfId="0" applyNumberFormat="1" applyFont="1" applyBorder="1"/>
    <xf numFmtId="166" fontId="16" fillId="0" borderId="4" xfId="0" applyNumberFormat="1" applyFont="1" applyBorder="1"/>
    <xf numFmtId="166" fontId="10" fillId="3" borderId="39" xfId="0" applyNumberFormat="1" applyFont="1" applyFill="1" applyBorder="1" applyAlignment="1">
      <alignment horizontal="right"/>
    </xf>
    <xf numFmtId="166" fontId="10" fillId="3" borderId="39" xfId="0" applyNumberFormat="1" applyFont="1" applyFill="1" applyBorder="1"/>
    <xf numFmtId="166" fontId="10" fillId="3" borderId="40" xfId="0" applyNumberFormat="1" applyFont="1" applyFill="1" applyBorder="1"/>
    <xf numFmtId="166" fontId="10" fillId="3" borderId="41" xfId="0" applyNumberFormat="1" applyFont="1" applyFill="1" applyBorder="1"/>
    <xf numFmtId="166" fontId="10" fillId="4" borderId="11" xfId="0" applyNumberFormat="1" applyFont="1" applyFill="1" applyBorder="1" applyAlignment="1">
      <alignment horizontal="right"/>
    </xf>
    <xf numFmtId="166" fontId="10" fillId="4" borderId="11" xfId="0" applyNumberFormat="1" applyFont="1" applyFill="1" applyBorder="1"/>
    <xf numFmtId="166" fontId="10" fillId="4" borderId="12" xfId="0" applyNumberFormat="1" applyFont="1" applyFill="1" applyBorder="1"/>
    <xf numFmtId="166" fontId="10" fillId="4" borderId="4" xfId="0" applyNumberFormat="1" applyFont="1" applyFill="1" applyBorder="1"/>
    <xf numFmtId="0" fontId="5" fillId="4" borderId="9" xfId="0" applyFont="1" applyFill="1" applyBorder="1"/>
    <xf numFmtId="0" fontId="5" fillId="3" borderId="11" xfId="0" applyFont="1" applyFill="1" applyBorder="1" applyAlignment="1">
      <alignment horizontal="center"/>
    </xf>
    <xf numFmtId="0" fontId="10" fillId="0" borderId="0" xfId="0" applyFont="1" applyAlignment="1">
      <alignment horizontal="left" vertical="top" wrapText="1"/>
    </xf>
    <xf numFmtId="0" fontId="10" fillId="3" borderId="35" xfId="0" applyFont="1" applyFill="1" applyBorder="1" applyAlignment="1">
      <alignment horizontal="left" wrapText="1"/>
    </xf>
    <xf numFmtId="0" fontId="10" fillId="0" borderId="1" xfId="0" applyFont="1" applyBorder="1" applyAlignment="1">
      <alignment horizontal="right" wrapText="1"/>
    </xf>
    <xf numFmtId="0" fontId="10" fillId="3" borderId="3" xfId="0" applyFont="1" applyFill="1" applyBorder="1" applyAlignment="1">
      <alignment horizontal="center" wrapText="1"/>
    </xf>
    <xf numFmtId="0" fontId="10" fillId="0" borderId="11" xfId="0" applyFont="1" applyBorder="1" applyAlignment="1">
      <alignment horizontal="right" wrapText="1"/>
    </xf>
    <xf numFmtId="0" fontId="10" fillId="0" borderId="11" xfId="0" applyFont="1" applyBorder="1" applyAlignment="1">
      <alignment wrapText="1"/>
    </xf>
    <xf numFmtId="0" fontId="10" fillId="3" borderId="4" xfId="0" applyFont="1" applyFill="1" applyBorder="1" applyAlignment="1">
      <alignment wrapText="1"/>
    </xf>
    <xf numFmtId="0" fontId="10" fillId="2" borderId="2" xfId="0" applyFont="1" applyFill="1" applyBorder="1" applyAlignment="1">
      <alignment wrapText="1"/>
    </xf>
    <xf numFmtId="0" fontId="10" fillId="2" borderId="1" xfId="0" applyFont="1" applyFill="1" applyBorder="1" applyAlignment="1">
      <alignment horizontal="center" wrapText="1"/>
    </xf>
    <xf numFmtId="49" fontId="16" fillId="0" borderId="1" xfId="0" applyNumberFormat="1" applyFont="1" applyBorder="1" applyAlignment="1">
      <alignment horizontal="right"/>
    </xf>
    <xf numFmtId="0" fontId="16" fillId="3" borderId="2" xfId="0" applyFont="1" applyFill="1" applyBorder="1" applyAlignment="1">
      <alignment wrapText="1"/>
    </xf>
    <xf numFmtId="0" fontId="16" fillId="3" borderId="1" xfId="0" applyFont="1" applyFill="1" applyBorder="1" applyAlignment="1">
      <alignment horizontal="center"/>
    </xf>
    <xf numFmtId="0" fontId="23" fillId="2" borderId="1" xfId="0" applyFont="1" applyFill="1" applyBorder="1" applyAlignment="1">
      <alignment horizontal="right"/>
    </xf>
    <xf numFmtId="0" fontId="16" fillId="3" borderId="8" xfId="0" applyFont="1" applyFill="1" applyBorder="1" applyAlignment="1">
      <alignment horizontal="center"/>
    </xf>
    <xf numFmtId="0" fontId="10" fillId="3" borderId="59" xfId="0" applyFont="1" applyFill="1" applyBorder="1" applyAlignment="1">
      <alignment wrapText="1"/>
    </xf>
    <xf numFmtId="0" fontId="16" fillId="3" borderId="46" xfId="0" applyFont="1" applyFill="1" applyBorder="1" applyAlignment="1">
      <alignment horizontal="center"/>
    </xf>
    <xf numFmtId="0" fontId="16" fillId="3" borderId="46" xfId="0" applyFont="1" applyFill="1" applyBorder="1"/>
    <xf numFmtId="0" fontId="16" fillId="3" borderId="47" xfId="0" applyFont="1" applyFill="1" applyBorder="1"/>
    <xf numFmtId="0" fontId="23" fillId="2" borderId="30" xfId="0" applyFont="1" applyFill="1" applyBorder="1"/>
    <xf numFmtId="0" fontId="23" fillId="2" borderId="31" xfId="0" applyFont="1" applyFill="1" applyBorder="1"/>
    <xf numFmtId="0" fontId="23" fillId="2" borderId="17" xfId="0" applyFont="1" applyFill="1" applyBorder="1"/>
    <xf numFmtId="3" fontId="16" fillId="3" borderId="1" xfId="0" applyNumberFormat="1" applyFont="1" applyFill="1" applyBorder="1"/>
    <xf numFmtId="0" fontId="16" fillId="2" borderId="23" xfId="0" applyFont="1" applyFill="1" applyBorder="1"/>
    <xf numFmtId="0" fontId="10" fillId="2" borderId="67" xfId="0" applyFont="1" applyFill="1" applyBorder="1" applyAlignment="1">
      <alignment wrapText="1"/>
    </xf>
    <xf numFmtId="0" fontId="10" fillId="4" borderId="58" xfId="0" applyFont="1" applyFill="1" applyBorder="1" applyAlignment="1">
      <alignment wrapText="1"/>
    </xf>
    <xf numFmtId="0" fontId="10" fillId="2" borderId="66" xfId="0" applyFont="1" applyFill="1" applyBorder="1" applyAlignment="1">
      <alignment wrapText="1"/>
    </xf>
    <xf numFmtId="0" fontId="10" fillId="4" borderId="7" xfId="0" applyFont="1" applyFill="1" applyBorder="1" applyAlignment="1">
      <alignment wrapText="1"/>
    </xf>
    <xf numFmtId="0" fontId="10" fillId="4" borderId="64" xfId="0" applyFont="1" applyFill="1" applyBorder="1" applyAlignment="1">
      <alignment wrapText="1"/>
    </xf>
    <xf numFmtId="0" fontId="10" fillId="4" borderId="73" xfId="0" applyFont="1" applyFill="1" applyBorder="1" applyAlignment="1">
      <alignment wrapText="1"/>
    </xf>
    <xf numFmtId="0" fontId="10" fillId="3" borderId="66" xfId="0" applyFont="1" applyFill="1" applyBorder="1" applyAlignment="1">
      <alignment wrapText="1"/>
    </xf>
    <xf numFmtId="0" fontId="10" fillId="3" borderId="22" xfId="0" applyFont="1" applyFill="1" applyBorder="1" applyAlignment="1">
      <alignment wrapText="1"/>
    </xf>
    <xf numFmtId="0" fontId="16" fillId="2" borderId="67" xfId="0" applyFont="1" applyFill="1" applyBorder="1" applyAlignment="1">
      <alignment horizontal="right"/>
    </xf>
    <xf numFmtId="0" fontId="16" fillId="0" borderId="58" xfId="0" applyFont="1" applyBorder="1"/>
    <xf numFmtId="0" fontId="10" fillId="0" borderId="3" xfId="0" applyFont="1" applyBorder="1" applyAlignment="1">
      <alignment horizontal="center" wrapText="1"/>
    </xf>
    <xf numFmtId="0" fontId="14" fillId="0" borderId="0" xfId="0" applyFont="1" applyAlignment="1">
      <alignment vertical="center" wrapText="1"/>
    </xf>
    <xf numFmtId="0" fontId="6" fillId="3" borderId="12" xfId="0" applyFont="1" applyFill="1" applyBorder="1" applyAlignment="1">
      <alignment horizontal="right" wrapText="1"/>
    </xf>
    <xf numFmtId="0" fontId="10" fillId="0" borderId="30" xfId="1" applyFont="1" applyBorder="1" applyAlignment="1">
      <alignment horizontal="center" vertical="center" wrapText="1"/>
    </xf>
    <xf numFmtId="0" fontId="10" fillId="0" borderId="16" xfId="1" applyFont="1" applyBorder="1" applyAlignment="1">
      <alignment horizontal="center" vertical="center" wrapText="1"/>
    </xf>
    <xf numFmtId="0" fontId="6" fillId="0" borderId="3" xfId="0" applyFont="1" applyBorder="1" applyAlignment="1">
      <alignment horizontal="center" wrapText="1"/>
    </xf>
    <xf numFmtId="0" fontId="10" fillId="0" borderId="1" xfId="0" applyFont="1" applyBorder="1" applyAlignment="1">
      <alignment horizontal="center" wrapText="1"/>
    </xf>
    <xf numFmtId="0" fontId="23" fillId="0" borderId="5" xfId="0" applyFont="1" applyBorder="1"/>
    <xf numFmtId="0" fontId="16" fillId="0" borderId="0" xfId="0" applyFont="1" applyAlignment="1">
      <alignment vertical="top"/>
    </xf>
    <xf numFmtId="0" fontId="10" fillId="0" borderId="16" xfId="0" applyFont="1" applyBorder="1" applyAlignment="1">
      <alignment horizontal="center" wrapText="1"/>
    </xf>
    <xf numFmtId="0" fontId="10" fillId="0" borderId="0" xfId="0" applyFont="1" applyAlignment="1">
      <alignment wrapText="1"/>
    </xf>
    <xf numFmtId="0" fontId="16" fillId="0" borderId="2" xfId="0" applyFont="1" applyBorder="1"/>
    <xf numFmtId="3" fontId="16" fillId="0" borderId="1" xfId="0" applyNumberFormat="1" applyFont="1" applyBorder="1" applyAlignment="1">
      <alignment horizontal="right" wrapText="1"/>
    </xf>
    <xf numFmtId="3" fontId="16" fillId="0" borderId="11" xfId="0" applyNumberFormat="1" applyFont="1" applyBorder="1" applyAlignment="1">
      <alignment horizontal="right"/>
    </xf>
    <xf numFmtId="0" fontId="10" fillId="3" borderId="11" xfId="0" applyFont="1" applyFill="1" applyBorder="1" applyAlignment="1">
      <alignment wrapText="1"/>
    </xf>
    <xf numFmtId="0" fontId="30" fillId="0" borderId="0" xfId="0" applyFont="1"/>
    <xf numFmtId="0" fontId="10" fillId="4" borderId="49" xfId="0" applyFont="1" applyFill="1" applyBorder="1" applyAlignment="1">
      <alignment wrapText="1"/>
    </xf>
    <xf numFmtId="0" fontId="23" fillId="0" borderId="0" xfId="0" applyFont="1"/>
    <xf numFmtId="0" fontId="10" fillId="4" borderId="61" xfId="0" applyFont="1" applyFill="1" applyBorder="1" applyAlignment="1">
      <alignment wrapText="1"/>
    </xf>
    <xf numFmtId="0" fontId="10" fillId="0" borderId="30" xfId="0" applyFont="1" applyBorder="1" applyAlignment="1">
      <alignment horizontal="center" wrapText="1"/>
    </xf>
    <xf numFmtId="0" fontId="16" fillId="0" borderId="54" xfId="0" applyFont="1" applyBorder="1"/>
    <xf numFmtId="0" fontId="10" fillId="3" borderId="49" xfId="0" applyFont="1" applyFill="1" applyBorder="1" applyAlignment="1">
      <alignment wrapText="1"/>
    </xf>
    <xf numFmtId="0" fontId="10" fillId="3" borderId="51" xfId="0" applyFont="1" applyFill="1" applyBorder="1" applyAlignment="1">
      <alignment wrapText="1"/>
    </xf>
    <xf numFmtId="0" fontId="10" fillId="3" borderId="52" xfId="0" applyFont="1" applyFill="1" applyBorder="1" applyAlignment="1">
      <alignment wrapText="1"/>
    </xf>
    <xf numFmtId="0" fontId="10" fillId="3" borderId="12" xfId="0" applyFont="1" applyFill="1" applyBorder="1" applyAlignment="1">
      <alignment wrapText="1"/>
    </xf>
    <xf numFmtId="0" fontId="10" fillId="3" borderId="50" xfId="0" applyFont="1" applyFill="1" applyBorder="1" applyAlignment="1">
      <alignment wrapText="1"/>
    </xf>
    <xf numFmtId="0" fontId="23" fillId="3" borderId="21" xfId="0" applyFont="1" applyFill="1" applyBorder="1"/>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8" xfId="0" applyFont="1" applyBorder="1" applyAlignment="1">
      <alignment horizontal="center" vertical="center" wrapText="1"/>
    </xf>
    <xf numFmtId="0" fontId="6" fillId="3" borderId="9" xfId="0" applyFont="1" applyFill="1" applyBorder="1" applyAlignment="1">
      <alignment wrapText="1"/>
    </xf>
    <xf numFmtId="0" fontId="6" fillId="3" borderId="16" xfId="0" applyFont="1" applyFill="1" applyBorder="1" applyAlignment="1">
      <alignment wrapText="1"/>
    </xf>
    <xf numFmtId="0" fontId="5" fillId="2" borderId="1" xfId="0" applyFont="1" applyFill="1" applyBorder="1" applyAlignment="1">
      <alignment wrapText="1"/>
    </xf>
    <xf numFmtId="0" fontId="5" fillId="2" borderId="26" xfId="0" applyFont="1" applyFill="1" applyBorder="1" applyAlignment="1">
      <alignment wrapText="1"/>
    </xf>
    <xf numFmtId="0" fontId="5" fillId="0" borderId="26" xfId="0" applyFont="1" applyBorder="1"/>
    <xf numFmtId="0" fontId="5" fillId="0" borderId="38" xfId="0" applyFont="1" applyBorder="1"/>
    <xf numFmtId="0" fontId="5" fillId="3" borderId="51" xfId="0" applyFont="1" applyFill="1" applyBorder="1"/>
    <xf numFmtId="0" fontId="16" fillId="0" borderId="54" xfId="0" applyFont="1" applyBorder="1" applyAlignment="1">
      <alignment wrapText="1"/>
    </xf>
    <xf numFmtId="0" fontId="10" fillId="0" borderId="5" xfId="0" applyFont="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10" fillId="0" borderId="18" xfId="0" applyFont="1" applyBorder="1" applyAlignment="1">
      <alignment horizontal="center" wrapText="1"/>
    </xf>
    <xf numFmtId="0" fontId="10" fillId="0" borderId="1" xfId="0" applyFont="1" applyBorder="1" applyAlignment="1">
      <alignment horizontal="center" vertical="center" wrapText="1"/>
    </xf>
    <xf numFmtId="0" fontId="6" fillId="3" borderId="6" xfId="0" applyFont="1" applyFill="1" applyBorder="1" applyAlignment="1">
      <alignment horizontal="center" wrapText="1"/>
    </xf>
    <xf numFmtId="0" fontId="0" fillId="0" borderId="0" xfId="0" applyAlignment="1">
      <alignment horizontal="left"/>
    </xf>
    <xf numFmtId="0" fontId="5" fillId="0" borderId="1" xfId="0" applyFont="1" applyBorder="1" applyAlignment="1">
      <alignment wrapText="1"/>
    </xf>
    <xf numFmtId="49" fontId="6" fillId="3" borderId="3" xfId="0" applyNumberFormat="1" applyFont="1" applyFill="1" applyBorder="1" applyAlignment="1">
      <alignment horizontal="right" wrapText="1"/>
    </xf>
    <xf numFmtId="0" fontId="14" fillId="0" borderId="9" xfId="0" applyFont="1" applyBorder="1" applyAlignment="1">
      <alignment horizontal="left" wrapText="1"/>
    </xf>
    <xf numFmtId="0" fontId="6" fillId="3" borderId="24" xfId="0" applyFont="1" applyFill="1" applyBorder="1" applyAlignment="1">
      <alignment horizontal="left" wrapText="1"/>
    </xf>
    <xf numFmtId="0" fontId="5" fillId="0" borderId="3" xfId="0" applyFont="1" applyBorder="1" applyAlignment="1">
      <alignment horizontal="left"/>
    </xf>
    <xf numFmtId="1" fontId="6" fillId="0" borderId="3" xfId="0" applyNumberFormat="1" applyFont="1" applyBorder="1" applyAlignment="1">
      <alignment horizontal="right" wrapText="1"/>
    </xf>
    <xf numFmtId="1" fontId="6" fillId="5" borderId="3" xfId="0" applyNumberFormat="1" applyFont="1" applyFill="1" applyBorder="1" applyAlignment="1">
      <alignment horizontal="right" wrapText="1"/>
    </xf>
    <xf numFmtId="0" fontId="23" fillId="0" borderId="3" xfId="0" applyFont="1" applyBorder="1" applyAlignment="1">
      <alignment horizontal="right"/>
    </xf>
    <xf numFmtId="3" fontId="16" fillId="0" borderId="11" xfId="0" applyNumberFormat="1" applyFont="1" applyBorder="1"/>
    <xf numFmtId="0" fontId="6" fillId="3" borderId="5" xfId="0" applyFont="1" applyFill="1" applyBorder="1"/>
    <xf numFmtId="0" fontId="6" fillId="0" borderId="1" xfId="0" applyFont="1" applyBorder="1"/>
    <xf numFmtId="0" fontId="6" fillId="0" borderId="5" xfId="0" applyFont="1" applyBorder="1"/>
    <xf numFmtId="0" fontId="6" fillId="0" borderId="11" xfId="0" applyFont="1" applyBorder="1"/>
    <xf numFmtId="0" fontId="6" fillId="0" borderId="12" xfId="0" applyFont="1" applyBorder="1"/>
    <xf numFmtId="0" fontId="5" fillId="0" borderId="11" xfId="0" applyFont="1" applyBorder="1" applyAlignment="1">
      <alignment horizontal="center" wrapText="1"/>
    </xf>
    <xf numFmtId="3" fontId="5" fillId="0" borderId="11" xfId="0" applyNumberFormat="1" applyFont="1" applyBorder="1" applyAlignment="1">
      <alignment horizontal="center" wrapText="1"/>
    </xf>
    <xf numFmtId="3" fontId="6" fillId="3" borderId="4" xfId="0" applyNumberFormat="1" applyFont="1" applyFill="1" applyBorder="1" applyAlignment="1">
      <alignment horizontal="center" wrapText="1"/>
    </xf>
    <xf numFmtId="3" fontId="7" fillId="2" borderId="16" xfId="0" applyNumberFormat="1" applyFont="1" applyFill="1" applyBorder="1" applyAlignment="1">
      <alignment horizontal="center"/>
    </xf>
    <xf numFmtId="2" fontId="5" fillId="0" borderId="1" xfId="0" applyNumberFormat="1" applyFont="1" applyBorder="1" applyAlignment="1">
      <alignment wrapText="1"/>
    </xf>
    <xf numFmtId="3" fontId="5" fillId="0" borderId="1" xfId="0" applyNumberFormat="1" applyFont="1" applyBorder="1" applyAlignment="1">
      <alignment wrapText="1"/>
    </xf>
    <xf numFmtId="2" fontId="6" fillId="3" borderId="1" xfId="0" applyNumberFormat="1" applyFont="1" applyFill="1" applyBorder="1" applyAlignment="1">
      <alignment wrapText="1"/>
    </xf>
    <xf numFmtId="3" fontId="6" fillId="3" borderId="3" xfId="0" applyNumberFormat="1" applyFont="1" applyFill="1" applyBorder="1" applyAlignment="1">
      <alignment wrapText="1"/>
    </xf>
    <xf numFmtId="2" fontId="7" fillId="4" borderId="13" xfId="0" applyNumberFormat="1" applyFont="1" applyFill="1" applyBorder="1" applyAlignment="1">
      <alignment horizontal="right" wrapText="1"/>
    </xf>
    <xf numFmtId="3" fontId="7" fillId="4" borderId="13" xfId="0" applyNumberFormat="1" applyFont="1" applyFill="1" applyBorder="1" applyAlignment="1">
      <alignment horizontal="right" wrapText="1"/>
    </xf>
    <xf numFmtId="2" fontId="5" fillId="0" borderId="1" xfId="0" applyNumberFormat="1" applyFont="1" applyBorder="1"/>
    <xf numFmtId="3" fontId="5" fillId="0" borderId="1" xfId="0" applyNumberFormat="1" applyFont="1" applyBorder="1"/>
    <xf numFmtId="2" fontId="6" fillId="3" borderId="1" xfId="0" applyNumberFormat="1" applyFont="1" applyFill="1" applyBorder="1"/>
    <xf numFmtId="3" fontId="6" fillId="3" borderId="3" xfId="0" applyNumberFormat="1" applyFont="1" applyFill="1" applyBorder="1"/>
    <xf numFmtId="3" fontId="7" fillId="2" borderId="3" xfId="0" applyNumberFormat="1" applyFont="1" applyFill="1" applyBorder="1" applyAlignment="1">
      <alignment horizontal="center"/>
    </xf>
    <xf numFmtId="2" fontId="7" fillId="4" borderId="1" xfId="0" applyNumberFormat="1" applyFont="1" applyFill="1" applyBorder="1" applyAlignment="1">
      <alignment horizontal="right" wrapText="1"/>
    </xf>
    <xf numFmtId="3" fontId="7" fillId="4" borderId="1" xfId="0" applyNumberFormat="1" applyFont="1" applyFill="1" applyBorder="1" applyAlignment="1">
      <alignment horizontal="right" wrapText="1"/>
    </xf>
    <xf numFmtId="2" fontId="0" fillId="3" borderId="11" xfId="0" applyNumberFormat="1" applyFill="1" applyBorder="1"/>
    <xf numFmtId="3" fontId="0" fillId="3" borderId="11" xfId="0" applyNumberFormat="1" applyFill="1" applyBorder="1"/>
    <xf numFmtId="3" fontId="21" fillId="3" borderId="4" xfId="0" applyNumberFormat="1" applyFont="1" applyFill="1" applyBorder="1"/>
    <xf numFmtId="3" fontId="0" fillId="0" borderId="0" xfId="0" applyNumberFormat="1"/>
    <xf numFmtId="3" fontId="0" fillId="0" borderId="0" xfId="0" applyNumberFormat="1" applyAlignment="1">
      <alignment horizontal="left"/>
    </xf>
    <xf numFmtId="3" fontId="0" fillId="0" borderId="0" xfId="0" applyNumberFormat="1" applyAlignment="1">
      <alignment horizontal="left" wrapText="1"/>
    </xf>
    <xf numFmtId="2" fontId="21" fillId="3" borderId="11" xfId="0" applyNumberFormat="1" applyFont="1" applyFill="1" applyBorder="1"/>
    <xf numFmtId="0" fontId="6" fillId="3" borderId="3" xfId="0" applyFont="1" applyFill="1" applyBorder="1" applyAlignment="1">
      <alignment horizontal="center" wrapText="1"/>
    </xf>
    <xf numFmtId="0" fontId="10" fillId="7" borderId="3" xfId="0" applyFont="1" applyFill="1" applyBorder="1" applyAlignment="1">
      <alignment wrapText="1"/>
    </xf>
    <xf numFmtId="0" fontId="5" fillId="0" borderId="5" xfId="0" applyFont="1" applyBorder="1"/>
    <xf numFmtId="0" fontId="7" fillId="0" borderId="14" xfId="0" applyFont="1" applyBorder="1" applyAlignment="1">
      <alignment wrapText="1"/>
    </xf>
    <xf numFmtId="0" fontId="7" fillId="0" borderId="15" xfId="0" applyFont="1" applyBorder="1" applyAlignment="1">
      <alignment horizontal="right"/>
    </xf>
    <xf numFmtId="0" fontId="16" fillId="0" borderId="1" xfId="0" applyFont="1" applyBorder="1" applyAlignment="1">
      <alignment horizontal="center"/>
    </xf>
    <xf numFmtId="0" fontId="23" fillId="0" borderId="2" xfId="0" applyFont="1" applyBorder="1" applyAlignment="1">
      <alignment wrapText="1"/>
    </xf>
    <xf numFmtId="0" fontId="23" fillId="0" borderId="1" xfId="0" applyFont="1" applyBorder="1" applyAlignment="1">
      <alignment horizontal="right"/>
    </xf>
    <xf numFmtId="0" fontId="5" fillId="0" borderId="1" xfId="0" applyFont="1" applyBorder="1" applyAlignment="1">
      <alignment horizontal="center"/>
    </xf>
    <xf numFmtId="0" fontId="5" fillId="0" borderId="11" xfId="0" applyFont="1" applyBorder="1" applyAlignment="1">
      <alignment horizontal="center"/>
    </xf>
    <xf numFmtId="167" fontId="6" fillId="0" borderId="1" xfId="0" applyNumberFormat="1" applyFont="1" applyBorder="1" applyAlignment="1">
      <alignment horizontal="center" wrapText="1"/>
    </xf>
    <xf numFmtId="0" fontId="10" fillId="2" borderId="1" xfId="0" applyFont="1" applyFill="1" applyBorder="1" applyAlignment="1">
      <alignment horizontal="left"/>
    </xf>
    <xf numFmtId="0" fontId="5" fillId="0" borderId="6" xfId="0" applyFont="1" applyBorder="1" applyAlignment="1">
      <alignment wrapText="1"/>
    </xf>
    <xf numFmtId="0" fontId="5" fillId="3" borderId="43" xfId="0" applyFont="1" applyFill="1" applyBorder="1" applyAlignment="1">
      <alignment horizontal="center"/>
    </xf>
    <xf numFmtId="0" fontId="6" fillId="0" borderId="8" xfId="0" applyFont="1" applyBorder="1" applyAlignment="1">
      <alignment horizontal="center" wrapText="1"/>
    </xf>
    <xf numFmtId="0" fontId="7" fillId="0" borderId="5" xfId="0" applyFont="1" applyBorder="1" applyAlignment="1">
      <alignment horizontal="right" wrapText="1"/>
    </xf>
    <xf numFmtId="0" fontId="7" fillId="0" borderId="1" xfId="0" applyFont="1" applyBorder="1" applyAlignment="1">
      <alignment wrapText="1"/>
    </xf>
    <xf numFmtId="0" fontId="7" fillId="0" borderId="6" xfId="0" applyFont="1" applyBorder="1" applyAlignment="1">
      <alignment wrapText="1"/>
    </xf>
    <xf numFmtId="0" fontId="33" fillId="0" borderId="2" xfId="0" applyFont="1" applyBorder="1" applyAlignment="1">
      <alignment wrapText="1"/>
    </xf>
    <xf numFmtId="0" fontId="33" fillId="0" borderId="33" xfId="0" applyFont="1" applyBorder="1" applyAlignment="1">
      <alignment wrapText="1"/>
    </xf>
    <xf numFmtId="0" fontId="34" fillId="0" borderId="2" xfId="0" applyFont="1" applyBorder="1"/>
    <xf numFmtId="167" fontId="7" fillId="2" borderId="23" xfId="0" applyNumberFormat="1" applyFont="1" applyFill="1" applyBorder="1" applyAlignment="1">
      <alignment horizontal="right"/>
    </xf>
    <xf numFmtId="167" fontId="7" fillId="4" borderId="1" xfId="0" applyNumberFormat="1" applyFont="1" applyFill="1" applyBorder="1" applyAlignment="1">
      <alignment horizontal="right"/>
    </xf>
    <xf numFmtId="167" fontId="7" fillId="0" borderId="1" xfId="0" applyNumberFormat="1" applyFont="1" applyBorder="1" applyAlignment="1">
      <alignment horizontal="right"/>
    </xf>
    <xf numFmtId="167" fontId="7" fillId="0" borderId="3" xfId="0" applyNumberFormat="1" applyFont="1" applyBorder="1" applyAlignment="1">
      <alignment horizontal="right"/>
    </xf>
    <xf numFmtId="167" fontId="7" fillId="0" borderId="8" xfId="0" applyNumberFormat="1" applyFont="1" applyBorder="1" applyAlignment="1">
      <alignment horizontal="right"/>
    </xf>
    <xf numFmtId="167" fontId="7" fillId="0" borderId="9" xfId="0" applyNumberFormat="1" applyFont="1" applyBorder="1" applyAlignment="1">
      <alignment horizontal="right"/>
    </xf>
    <xf numFmtId="167" fontId="7" fillId="4" borderId="11" xfId="0" applyNumberFormat="1" applyFont="1" applyFill="1" applyBorder="1" applyAlignment="1">
      <alignment horizontal="right"/>
    </xf>
    <xf numFmtId="167" fontId="7" fillId="0" borderId="11" xfId="0" applyNumberFormat="1" applyFont="1" applyBorder="1" applyAlignment="1">
      <alignment horizontal="right"/>
    </xf>
    <xf numFmtId="167" fontId="7" fillId="0" borderId="4" xfId="0" applyNumberFormat="1" applyFont="1" applyBorder="1" applyAlignment="1">
      <alignment horizontal="right"/>
    </xf>
    <xf numFmtId="0" fontId="6" fillId="0" borderId="36" xfId="0" applyFont="1" applyBorder="1" applyAlignment="1">
      <alignment horizontal="center" wrapText="1"/>
    </xf>
    <xf numFmtId="167" fontId="7" fillId="2" borderId="1" xfId="0" applyNumberFormat="1" applyFont="1" applyFill="1" applyBorder="1" applyAlignment="1">
      <alignment horizontal="right"/>
    </xf>
    <xf numFmtId="167" fontId="7" fillId="2" borderId="24" xfId="0" applyNumberFormat="1" applyFont="1" applyFill="1" applyBorder="1" applyAlignment="1">
      <alignment horizontal="right"/>
    </xf>
    <xf numFmtId="167" fontId="7" fillId="2" borderId="3" xfId="0" applyNumberFormat="1" applyFont="1" applyFill="1" applyBorder="1" applyAlignment="1">
      <alignment horizontal="right"/>
    </xf>
    <xf numFmtId="0" fontId="7" fillId="4" borderId="7" xfId="0" applyFont="1" applyFill="1" applyBorder="1" applyAlignment="1">
      <alignment wrapText="1"/>
    </xf>
    <xf numFmtId="167" fontId="7" fillId="4" borderId="8" xfId="0" applyNumberFormat="1" applyFont="1" applyFill="1" applyBorder="1" applyAlignment="1">
      <alignment horizontal="right"/>
    </xf>
    <xf numFmtId="0" fontId="33" fillId="0" borderId="1" xfId="0" applyFont="1" applyBorder="1" applyAlignment="1">
      <alignment wrapText="1"/>
    </xf>
    <xf numFmtId="0" fontId="23" fillId="0" borderId="22" xfId="0" applyFont="1" applyBorder="1" applyAlignment="1">
      <alignment wrapText="1"/>
    </xf>
    <xf numFmtId="0" fontId="23" fillId="0" borderId="23" xfId="0" applyFont="1" applyBorder="1" applyAlignment="1">
      <alignment horizontal="right"/>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6" fillId="3" borderId="14" xfId="0" applyFont="1" applyFill="1" applyBorder="1" applyAlignment="1">
      <alignment wrapText="1"/>
    </xf>
    <xf numFmtId="0" fontId="16" fillId="0" borderId="11" xfId="0" applyFont="1" applyBorder="1" applyAlignment="1">
      <alignment horizontal="center"/>
    </xf>
    <xf numFmtId="0" fontId="5" fillId="3" borderId="74" xfId="0" applyFont="1" applyFill="1" applyBorder="1" applyAlignment="1">
      <alignment wrapText="1"/>
    </xf>
    <xf numFmtId="0" fontId="23" fillId="0" borderId="14" xfId="0" applyFont="1" applyBorder="1" applyAlignment="1">
      <alignment wrapText="1"/>
    </xf>
    <xf numFmtId="0" fontId="23" fillId="0" borderId="15" xfId="0" applyFont="1" applyBorder="1" applyAlignment="1">
      <alignment horizontal="right"/>
    </xf>
    <xf numFmtId="0" fontId="23" fillId="2" borderId="15" xfId="0" applyFont="1" applyFill="1" applyBorder="1" applyAlignment="1">
      <alignment horizontal="right"/>
    </xf>
    <xf numFmtId="0" fontId="5" fillId="0" borderId="74" xfId="0" applyFont="1" applyBorder="1" applyAlignment="1">
      <alignment wrapText="1"/>
    </xf>
    <xf numFmtId="0" fontId="16" fillId="3" borderId="10" xfId="0" applyFont="1" applyFill="1" applyBorder="1" applyAlignment="1">
      <alignment wrapText="1"/>
    </xf>
    <xf numFmtId="3" fontId="16" fillId="3" borderId="11" xfId="0" applyNumberFormat="1" applyFont="1" applyFill="1" applyBorder="1"/>
    <xf numFmtId="166" fontId="16" fillId="0" borderId="12" xfId="0" applyNumberFormat="1" applyFont="1" applyBorder="1"/>
    <xf numFmtId="0" fontId="16" fillId="2" borderId="66" xfId="0" applyFont="1" applyFill="1" applyBorder="1" applyAlignment="1">
      <alignment horizontal="right"/>
    </xf>
    <xf numFmtId="0" fontId="2" fillId="6" borderId="22" xfId="0" applyFont="1" applyFill="1" applyBorder="1" applyAlignment="1">
      <alignment horizontal="center" vertical="center"/>
    </xf>
    <xf numFmtId="0" fontId="8" fillId="6" borderId="23" xfId="0" applyFont="1" applyFill="1" applyBorder="1" applyAlignment="1">
      <alignment horizontal="center" vertical="center"/>
    </xf>
    <xf numFmtId="0" fontId="8" fillId="6" borderId="34" xfId="0" applyFont="1" applyFill="1" applyBorder="1" applyAlignment="1">
      <alignment horizontal="center" vertical="center"/>
    </xf>
    <xf numFmtId="0" fontId="8" fillId="6" borderId="24" xfId="0" applyFont="1" applyFill="1" applyBorder="1" applyAlignment="1">
      <alignment horizontal="center" vertical="center"/>
    </xf>
    <xf numFmtId="0" fontId="10" fillId="0" borderId="5" xfId="0" applyFont="1" applyBorder="1" applyAlignment="1">
      <alignment horizontal="center" wrapText="1"/>
    </xf>
    <xf numFmtId="0" fontId="14" fillId="0" borderId="26" xfId="0" applyFont="1" applyBorder="1"/>
    <xf numFmtId="0" fontId="10" fillId="0" borderId="26" xfId="0" applyFont="1" applyBorder="1" applyAlignment="1">
      <alignment horizontal="center" wrapText="1"/>
    </xf>
    <xf numFmtId="0" fontId="23" fillId="2" borderId="34" xfId="0" applyFont="1" applyFill="1" applyBorder="1" applyAlignment="1">
      <alignment horizontal="center"/>
    </xf>
    <xf numFmtId="0" fontId="23" fillId="2" borderId="28" xfId="0" applyFont="1" applyFill="1" applyBorder="1" applyAlignment="1">
      <alignment horizontal="center"/>
    </xf>
    <xf numFmtId="0" fontId="23" fillId="2" borderId="29" xfId="0" applyFont="1" applyFill="1" applyBorder="1" applyAlignment="1">
      <alignment horizontal="center"/>
    </xf>
    <xf numFmtId="0" fontId="16" fillId="2" borderId="5" xfId="0" applyFont="1" applyFill="1" applyBorder="1" applyAlignment="1">
      <alignment horizontal="center" wrapText="1"/>
    </xf>
    <xf numFmtId="0" fontId="16" fillId="2" borderId="25" xfId="0" applyFont="1" applyFill="1" applyBorder="1" applyAlignment="1">
      <alignment horizontal="center" wrapText="1"/>
    </xf>
    <xf numFmtId="0" fontId="16" fillId="2" borderId="6" xfId="0" applyFont="1" applyFill="1" applyBorder="1" applyAlignment="1">
      <alignment horizontal="center" wrapText="1"/>
    </xf>
    <xf numFmtId="0" fontId="23" fillId="2" borderId="5" xfId="0" applyFont="1" applyFill="1" applyBorder="1" applyAlignment="1">
      <alignment horizontal="center"/>
    </xf>
    <xf numFmtId="0" fontId="23" fillId="2" borderId="25" xfId="0" applyFont="1" applyFill="1" applyBorder="1" applyAlignment="1">
      <alignment horizontal="center"/>
    </xf>
    <xf numFmtId="0" fontId="23" fillId="2" borderId="6" xfId="0" applyFont="1" applyFill="1"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6" fillId="0" borderId="26" xfId="0" applyFont="1" applyBorder="1" applyAlignment="1">
      <alignment horizontal="center" wrapText="1"/>
    </xf>
    <xf numFmtId="0" fontId="18" fillId="6" borderId="22" xfId="0" applyFont="1" applyFill="1" applyBorder="1" applyAlignment="1">
      <alignment horizontal="center" vertical="center"/>
    </xf>
    <xf numFmtId="0" fontId="2" fillId="6" borderId="27"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8" fillId="6" borderId="27" xfId="0" applyFont="1" applyFill="1" applyBorder="1" applyAlignment="1">
      <alignment horizontal="center" vertical="center" wrapText="1"/>
    </xf>
    <xf numFmtId="0" fontId="8" fillId="6" borderId="29" xfId="0" applyFont="1" applyFill="1" applyBorder="1" applyAlignment="1">
      <alignment horizontal="center" vertical="center" wrapText="1"/>
    </xf>
    <xf numFmtId="0" fontId="16" fillId="0" borderId="0" xfId="0" applyFont="1" applyAlignment="1">
      <alignment horizontal="left"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16"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6" fillId="3" borderId="9" xfId="0" applyFont="1" applyFill="1" applyBorder="1" applyAlignment="1">
      <alignment horizontal="center" vertical="top" wrapText="1"/>
    </xf>
    <xf numFmtId="0" fontId="6" fillId="3" borderId="16" xfId="0" applyFont="1" applyFill="1" applyBorder="1" applyAlignment="1">
      <alignment horizontal="center" vertical="top" wrapText="1"/>
    </xf>
    <xf numFmtId="0" fontId="5" fillId="2" borderId="3" xfId="0" applyFont="1" applyFill="1" applyBorder="1" applyAlignment="1">
      <alignment horizontal="center" wrapText="1"/>
    </xf>
    <xf numFmtId="0" fontId="7" fillId="0" borderId="30" xfId="0" applyFont="1" applyBorder="1" applyAlignment="1">
      <alignment horizontal="center"/>
    </xf>
    <xf numFmtId="0" fontId="7" fillId="0" borderId="31" xfId="0" applyFont="1" applyBorder="1" applyAlignment="1">
      <alignment horizontal="center"/>
    </xf>
    <xf numFmtId="0" fontId="7" fillId="0" borderId="17" xfId="0" applyFont="1" applyBorder="1" applyAlignment="1">
      <alignment horizontal="center"/>
    </xf>
    <xf numFmtId="0" fontId="5" fillId="2" borderId="5" xfId="0" applyFont="1" applyFill="1" applyBorder="1" applyAlignment="1">
      <alignment horizontal="center" wrapText="1"/>
    </xf>
    <xf numFmtId="0" fontId="5" fillId="2" borderId="25" xfId="0" applyFont="1" applyFill="1" applyBorder="1" applyAlignment="1">
      <alignment horizontal="center" wrapText="1"/>
    </xf>
    <xf numFmtId="0" fontId="5" fillId="2" borderId="6" xfId="0" applyFont="1" applyFill="1" applyBorder="1" applyAlignment="1">
      <alignment horizontal="center" wrapText="1"/>
    </xf>
    <xf numFmtId="0" fontId="7" fillId="0" borderId="34"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18" fillId="6" borderId="27" xfId="0" applyFont="1" applyFill="1" applyBorder="1" applyAlignment="1">
      <alignment horizontal="center" vertical="center" wrapText="1"/>
    </xf>
    <xf numFmtId="0" fontId="8" fillId="6" borderId="28" xfId="0" applyFont="1" applyFill="1" applyBorder="1" applyAlignment="1">
      <alignment horizontal="center" vertical="center" wrapText="1"/>
    </xf>
    <xf numFmtId="0" fontId="7" fillId="0" borderId="5" xfId="0" applyFont="1" applyBorder="1" applyAlignment="1">
      <alignment horizontal="center"/>
    </xf>
    <xf numFmtId="0" fontId="7" fillId="0" borderId="25" xfId="0" applyFont="1" applyBorder="1" applyAlignment="1">
      <alignment horizontal="center"/>
    </xf>
    <xf numFmtId="0" fontId="7" fillId="0" borderId="6" xfId="0" applyFont="1" applyBorder="1" applyAlignment="1">
      <alignment horizontal="center"/>
    </xf>
    <xf numFmtId="0" fontId="5" fillId="0" borderId="0" xfId="0" applyFont="1" applyAlignment="1">
      <alignment horizontal="left"/>
    </xf>
    <xf numFmtId="0" fontId="5" fillId="0" borderId="0" xfId="0" applyFont="1" applyAlignment="1">
      <alignment horizontal="left" wrapText="1"/>
    </xf>
    <xf numFmtId="0" fontId="7" fillId="2" borderId="5" xfId="0" applyFont="1" applyFill="1" applyBorder="1" applyAlignment="1">
      <alignment horizontal="center"/>
    </xf>
    <xf numFmtId="0" fontId="7" fillId="2" borderId="25" xfId="0" applyFont="1" applyFill="1" applyBorder="1" applyAlignment="1">
      <alignment horizontal="center"/>
    </xf>
    <xf numFmtId="0" fontId="7" fillId="2" borderId="6" xfId="0" applyFont="1" applyFill="1" applyBorder="1" applyAlignment="1">
      <alignment horizontal="center"/>
    </xf>
    <xf numFmtId="0" fontId="7" fillId="2" borderId="34" xfId="0" applyFont="1" applyFill="1" applyBorder="1" applyAlignment="1">
      <alignment horizontal="center"/>
    </xf>
    <xf numFmtId="0" fontId="7" fillId="2" borderId="28" xfId="0" applyFont="1" applyFill="1" applyBorder="1" applyAlignment="1">
      <alignment horizontal="center"/>
    </xf>
    <xf numFmtId="0" fontId="7" fillId="2" borderId="29" xfId="0" applyFont="1" applyFill="1" applyBorder="1" applyAlignment="1">
      <alignment horizontal="center"/>
    </xf>
    <xf numFmtId="0" fontId="8" fillId="6" borderId="1" xfId="0" applyFont="1" applyFill="1" applyBorder="1" applyAlignment="1">
      <alignment horizontal="center" vertical="center"/>
    </xf>
    <xf numFmtId="0" fontId="6" fillId="3" borderId="1" xfId="0" applyFont="1" applyFill="1" applyBorder="1" applyAlignment="1">
      <alignment horizontal="center" wrapText="1"/>
    </xf>
    <xf numFmtId="0" fontId="16" fillId="0" borderId="0" xfId="0" applyFont="1" applyAlignment="1">
      <alignment horizontal="left"/>
    </xf>
    <xf numFmtId="0" fontId="2" fillId="6" borderId="56" xfId="0" applyFont="1" applyFill="1" applyBorder="1" applyAlignment="1">
      <alignment horizontal="center" vertical="center" wrapText="1"/>
    </xf>
    <xf numFmtId="0" fontId="2" fillId="6" borderId="48" xfId="0" applyFont="1" applyFill="1" applyBorder="1" applyAlignment="1">
      <alignment horizontal="center" vertical="center" wrapText="1"/>
    </xf>
    <xf numFmtId="0" fontId="2" fillId="6" borderId="57" xfId="0" applyFont="1" applyFill="1" applyBorder="1" applyAlignment="1">
      <alignment horizontal="center" vertical="center" wrapText="1"/>
    </xf>
    <xf numFmtId="0" fontId="5" fillId="0" borderId="0" xfId="0" applyFont="1" applyAlignment="1">
      <alignment horizontal="left" vertical="top" wrapText="1"/>
    </xf>
    <xf numFmtId="0" fontId="7" fillId="2" borderId="30" xfId="0" applyFont="1" applyFill="1" applyBorder="1" applyAlignment="1">
      <alignment horizontal="center"/>
    </xf>
    <xf numFmtId="0" fontId="7" fillId="2" borderId="31" xfId="0" applyFont="1" applyFill="1" applyBorder="1" applyAlignment="1">
      <alignment horizontal="center"/>
    </xf>
    <xf numFmtId="0" fontId="7" fillId="2" borderId="17" xfId="0" applyFont="1" applyFill="1" applyBorder="1" applyAlignment="1">
      <alignment horizontal="center"/>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left" wrapText="1"/>
    </xf>
    <xf numFmtId="0" fontId="6" fillId="0" borderId="19" xfId="0" applyFont="1" applyBorder="1" applyAlignment="1">
      <alignment horizontal="left" wrapText="1"/>
    </xf>
    <xf numFmtId="0" fontId="23" fillId="2" borderId="30" xfId="0" applyFont="1" applyFill="1" applyBorder="1" applyAlignment="1">
      <alignment horizontal="left"/>
    </xf>
    <xf numFmtId="0" fontId="23" fillId="2" borderId="31" xfId="0" applyFont="1" applyFill="1" applyBorder="1" applyAlignment="1">
      <alignment horizontal="left"/>
    </xf>
    <xf numFmtId="0" fontId="23" fillId="2" borderId="17" xfId="0" applyFont="1" applyFill="1" applyBorder="1" applyAlignment="1">
      <alignment horizontal="left"/>
    </xf>
    <xf numFmtId="0" fontId="23" fillId="2" borderId="30" xfId="0" applyFont="1" applyFill="1" applyBorder="1" applyAlignment="1">
      <alignment horizontal="center"/>
    </xf>
    <xf numFmtId="0" fontId="23" fillId="2" borderId="31" xfId="0" applyFont="1" applyFill="1" applyBorder="1" applyAlignment="1">
      <alignment horizontal="center"/>
    </xf>
    <xf numFmtId="0" fontId="23" fillId="2" borderId="17" xfId="0" applyFont="1" applyFill="1" applyBorder="1" applyAlignment="1">
      <alignment horizontal="center"/>
    </xf>
    <xf numFmtId="0" fontId="6" fillId="0" borderId="2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3" xfId="0" applyFont="1" applyBorder="1" applyAlignment="1">
      <alignment horizontal="left" wrapText="1"/>
    </xf>
    <xf numFmtId="0" fontId="6" fillId="0" borderId="38" xfId="0" applyFont="1" applyBorder="1" applyAlignment="1">
      <alignment horizontal="left" wrapText="1"/>
    </xf>
    <xf numFmtId="0" fontId="6" fillId="0" borderId="68" xfId="0" applyFont="1" applyBorder="1" applyAlignment="1">
      <alignment horizontal="left" wrapText="1"/>
    </xf>
    <xf numFmtId="0" fontId="6" fillId="0" borderId="69" xfId="0" applyFont="1" applyBorder="1" applyAlignment="1">
      <alignment horizontal="left" wrapText="1"/>
    </xf>
    <xf numFmtId="0" fontId="16" fillId="0" borderId="0" xfId="0" applyFont="1" applyAlignment="1">
      <alignment horizontal="left" vertical="top" wrapText="1"/>
    </xf>
    <xf numFmtId="0" fontId="16" fillId="0" borderId="0" xfId="0" applyFont="1" applyAlignment="1">
      <alignment horizontal="left" vertical="top"/>
    </xf>
    <xf numFmtId="0" fontId="18" fillId="6" borderId="59" xfId="0" applyFont="1" applyFill="1" applyBorder="1" applyAlignment="1">
      <alignment horizontal="center" vertical="center"/>
    </xf>
    <xf numFmtId="0" fontId="8" fillId="6" borderId="46" xfId="0" applyFont="1" applyFill="1" applyBorder="1" applyAlignment="1">
      <alignment horizontal="center" vertical="center"/>
    </xf>
    <xf numFmtId="0" fontId="8" fillId="6" borderId="71" xfId="0" applyFont="1" applyFill="1" applyBorder="1" applyAlignment="1">
      <alignment horizontal="center" vertical="center"/>
    </xf>
    <xf numFmtId="0" fontId="8" fillId="6" borderId="47" xfId="0" applyFont="1" applyFill="1" applyBorder="1" applyAlignment="1">
      <alignment horizontal="center" vertical="center"/>
    </xf>
    <xf numFmtId="0" fontId="6" fillId="0" borderId="39" xfId="0" applyFont="1" applyBorder="1" applyAlignment="1">
      <alignment horizontal="center" wrapText="1"/>
    </xf>
    <xf numFmtId="0" fontId="6" fillId="0" borderId="18" xfId="0" applyFont="1" applyBorder="1" applyAlignment="1">
      <alignment horizontal="center" wrapText="1"/>
    </xf>
    <xf numFmtId="0" fontId="6" fillId="3" borderId="41" xfId="0" applyFont="1" applyFill="1" applyBorder="1" applyAlignment="1">
      <alignment horizontal="center" wrapText="1"/>
    </xf>
    <xf numFmtId="0" fontId="6" fillId="3" borderId="20" xfId="0" applyFont="1" applyFill="1" applyBorder="1" applyAlignment="1">
      <alignment horizontal="center" wrapText="1"/>
    </xf>
    <xf numFmtId="0" fontId="6" fillId="0" borderId="35" xfId="0" applyFont="1" applyBorder="1" applyAlignment="1">
      <alignment horizontal="left" wrapText="1"/>
    </xf>
    <xf numFmtId="0" fontId="10" fillId="0" borderId="30" xfId="0" applyFont="1" applyBorder="1" applyAlignment="1">
      <alignment horizontal="center" wrapText="1"/>
    </xf>
    <xf numFmtId="0" fontId="10" fillId="0" borderId="31" xfId="0" applyFont="1" applyBorder="1" applyAlignment="1">
      <alignment horizontal="center" wrapText="1"/>
    </xf>
    <xf numFmtId="0" fontId="10" fillId="0" borderId="32" xfId="0" applyFont="1" applyBorder="1" applyAlignment="1">
      <alignment horizontal="center" wrapText="1"/>
    </xf>
    <xf numFmtId="0" fontId="10" fillId="0" borderId="34" xfId="0" applyFont="1" applyBorder="1" applyAlignment="1">
      <alignment horizontal="center" wrapText="1"/>
    </xf>
    <xf numFmtId="0" fontId="10" fillId="0" borderId="28" xfId="0" applyFont="1" applyBorder="1" applyAlignment="1">
      <alignment horizontal="center" wrapText="1"/>
    </xf>
    <xf numFmtId="0" fontId="10" fillId="0" borderId="72" xfId="0" applyFont="1" applyBorder="1" applyAlignment="1">
      <alignment horizontal="center" wrapText="1"/>
    </xf>
    <xf numFmtId="0" fontId="10" fillId="0" borderId="0" xfId="0" applyFont="1" applyAlignment="1">
      <alignment horizontal="left" vertical="top" wrapText="1"/>
    </xf>
    <xf numFmtId="0" fontId="10" fillId="0" borderId="1" xfId="0" applyFont="1" applyBorder="1" applyAlignment="1">
      <alignment horizontal="center" wrapText="1"/>
    </xf>
    <xf numFmtId="0" fontId="6" fillId="0" borderId="42" xfId="0" applyFont="1" applyBorder="1" applyAlignment="1">
      <alignment horizontal="left" wrapText="1"/>
    </xf>
    <xf numFmtId="0" fontId="5" fillId="0" borderId="0" xfId="0" applyFont="1" applyAlignment="1">
      <alignment horizontal="left" vertical="top"/>
    </xf>
    <xf numFmtId="0" fontId="18" fillId="6" borderId="42" xfId="0" applyFont="1" applyFill="1" applyBorder="1" applyAlignment="1">
      <alignment horizontal="center" vertical="center"/>
    </xf>
    <xf numFmtId="0" fontId="18" fillId="6" borderId="43" xfId="0" applyFont="1" applyFill="1" applyBorder="1" applyAlignment="1">
      <alignment horizontal="center" vertical="center"/>
    </xf>
    <xf numFmtId="0" fontId="18" fillId="6" borderId="45" xfId="0" applyFont="1" applyFill="1" applyBorder="1" applyAlignment="1">
      <alignment horizontal="center" vertical="center"/>
    </xf>
    <xf numFmtId="0" fontId="6" fillId="0" borderId="44" xfId="0" applyFont="1" applyBorder="1" applyAlignment="1">
      <alignment horizontal="center" wrapText="1"/>
    </xf>
    <xf numFmtId="0" fontId="6" fillId="0" borderId="70" xfId="0" applyFont="1" applyBorder="1" applyAlignment="1">
      <alignment horizontal="center" wrapText="1"/>
    </xf>
    <xf numFmtId="0" fontId="6" fillId="0" borderId="30" xfId="0" applyFont="1" applyBorder="1" applyAlignment="1">
      <alignment horizontal="center" wrapText="1"/>
    </xf>
    <xf numFmtId="0" fontId="6" fillId="0" borderId="32" xfId="0" applyFont="1" applyBorder="1" applyAlignment="1">
      <alignment horizontal="center" wrapText="1"/>
    </xf>
    <xf numFmtId="0" fontId="6" fillId="3" borderId="23" xfId="0" applyFont="1" applyFill="1" applyBorder="1" applyAlignment="1">
      <alignment horizontal="center" wrapText="1"/>
    </xf>
    <xf numFmtId="0" fontId="6" fillId="3" borderId="11" xfId="0" applyFont="1" applyFill="1" applyBorder="1" applyAlignment="1">
      <alignment horizontal="center" wrapText="1"/>
    </xf>
    <xf numFmtId="0" fontId="6" fillId="3" borderId="24"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2" borderId="5" xfId="0" applyFont="1" applyFill="1" applyBorder="1" applyAlignment="1">
      <alignment horizontal="center" wrapText="1"/>
    </xf>
    <xf numFmtId="0" fontId="6" fillId="2" borderId="25" xfId="0" applyFont="1" applyFill="1" applyBorder="1" applyAlignment="1">
      <alignment horizontal="center" wrapText="1"/>
    </xf>
    <xf numFmtId="0" fontId="6" fillId="2" borderId="6" xfId="0" applyFont="1" applyFill="1" applyBorder="1" applyAlignment="1">
      <alignment horizontal="center" wrapText="1"/>
    </xf>
    <xf numFmtId="0" fontId="6" fillId="0" borderId="9" xfId="0" applyFont="1" applyBorder="1" applyAlignment="1">
      <alignment horizontal="center" wrapText="1"/>
    </xf>
    <xf numFmtId="0" fontId="6" fillId="0" borderId="16" xfId="0" applyFont="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18" fillId="6" borderId="28" xfId="0" applyFont="1" applyFill="1" applyBorder="1" applyAlignment="1">
      <alignment horizontal="center" vertical="center" wrapText="1"/>
    </xf>
    <xf numFmtId="0" fontId="18" fillId="6" borderId="29" xfId="0" applyFont="1" applyFill="1" applyBorder="1" applyAlignment="1">
      <alignment horizontal="center" vertical="center" wrapText="1"/>
    </xf>
    <xf numFmtId="0" fontId="6" fillId="0" borderId="25" xfId="0" applyFont="1" applyBorder="1" applyAlignment="1">
      <alignment horizontal="center" wrapText="1"/>
    </xf>
    <xf numFmtId="0" fontId="10" fillId="0" borderId="0" xfId="0" applyFont="1" applyAlignment="1">
      <alignment horizontal="left" wrapText="1"/>
    </xf>
    <xf numFmtId="0" fontId="10" fillId="0" borderId="41" xfId="0" applyFont="1" applyBorder="1" applyAlignment="1">
      <alignment horizontal="center" wrapText="1"/>
    </xf>
    <xf numFmtId="0" fontId="10" fillId="0" borderId="20" xfId="0" applyFont="1" applyBorder="1" applyAlignment="1">
      <alignment horizontal="center" wrapText="1"/>
    </xf>
    <xf numFmtId="0" fontId="10" fillId="0" borderId="35" xfId="0" applyFont="1" applyBorder="1" applyAlignment="1">
      <alignment horizontal="left" wrapText="1"/>
    </xf>
    <xf numFmtId="0" fontId="10" fillId="0" borderId="19" xfId="0" applyFont="1" applyBorder="1" applyAlignment="1">
      <alignment horizontal="left" wrapText="1"/>
    </xf>
    <xf numFmtId="0" fontId="10" fillId="0" borderId="39" xfId="0" applyFont="1" applyBorder="1" applyAlignment="1">
      <alignment horizontal="center" wrapText="1"/>
    </xf>
    <xf numFmtId="0" fontId="10" fillId="0" borderId="18" xfId="0" applyFont="1" applyBorder="1" applyAlignment="1">
      <alignment horizontal="center" wrapText="1"/>
    </xf>
    <xf numFmtId="0" fontId="6" fillId="0" borderId="3" xfId="0" applyFont="1" applyBorder="1" applyAlignment="1">
      <alignment horizontal="center" wrapText="1"/>
    </xf>
    <xf numFmtId="0" fontId="10" fillId="0" borderId="25" xfId="0" applyFont="1" applyBorder="1" applyAlignment="1">
      <alignment horizontal="center" wrapText="1"/>
    </xf>
    <xf numFmtId="0" fontId="18" fillId="6"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8" fillId="6" borderId="34"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10" fillId="0" borderId="5"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16" xfId="0" applyFont="1" applyBorder="1" applyAlignment="1">
      <alignment horizontal="center" vertical="center" wrapText="1"/>
    </xf>
    <xf numFmtId="0" fontId="2" fillId="6" borderId="22" xfId="0" applyFont="1" applyFill="1" applyBorder="1" applyAlignment="1">
      <alignment horizontal="center" vertical="center" wrapText="1"/>
    </xf>
    <xf numFmtId="0" fontId="18" fillId="6" borderId="56" xfId="0" applyFont="1" applyFill="1" applyBorder="1" applyAlignment="1">
      <alignment horizontal="center" vertical="center" wrapText="1"/>
    </xf>
    <xf numFmtId="0" fontId="18" fillId="6" borderId="48" xfId="0" applyFont="1" applyFill="1" applyBorder="1" applyAlignment="1">
      <alignment horizontal="center" vertical="center" wrapText="1"/>
    </xf>
    <xf numFmtId="0" fontId="18" fillId="6" borderId="57" xfId="0" applyFont="1" applyFill="1" applyBorder="1" applyAlignment="1">
      <alignment horizontal="center" vertical="center" wrapText="1"/>
    </xf>
    <xf numFmtId="0" fontId="10" fillId="0" borderId="7" xfId="0" applyFont="1" applyBorder="1" applyAlignment="1">
      <alignment horizontal="center" wrapText="1"/>
    </xf>
    <xf numFmtId="0" fontId="10" fillId="0" borderId="14" xfId="0" applyFont="1" applyBorder="1" applyAlignment="1">
      <alignment horizontal="center" wrapText="1"/>
    </xf>
    <xf numFmtId="0" fontId="10" fillId="0" borderId="9" xfId="0" applyFont="1" applyBorder="1" applyAlignment="1">
      <alignment horizontal="center" wrapText="1"/>
    </xf>
    <xf numFmtId="0" fontId="10" fillId="0" borderId="16" xfId="0" applyFont="1" applyBorder="1" applyAlignment="1">
      <alignment horizontal="center" wrapText="1"/>
    </xf>
    <xf numFmtId="0" fontId="23" fillId="0" borderId="62" xfId="0" applyFont="1" applyBorder="1" applyAlignment="1">
      <alignment horizontal="center" wrapText="1"/>
    </xf>
    <xf numFmtId="0" fontId="23" fillId="0" borderId="55" xfId="0" applyFont="1" applyBorder="1" applyAlignment="1">
      <alignment horizontal="center" wrapText="1"/>
    </xf>
    <xf numFmtId="0" fontId="10" fillId="0" borderId="53" xfId="0" applyFont="1" applyBorder="1" applyAlignment="1">
      <alignment horizontal="center" wrapText="1"/>
    </xf>
    <xf numFmtId="0" fontId="10" fillId="0" borderId="60" xfId="0" applyFont="1" applyBorder="1" applyAlignment="1">
      <alignment horizontal="center" wrapText="1"/>
    </xf>
    <xf numFmtId="0" fontId="10" fillId="0" borderId="38" xfId="0" applyFont="1" applyBorder="1" applyAlignment="1">
      <alignment horizontal="center" wrapText="1"/>
    </xf>
    <xf numFmtId="0" fontId="10" fillId="0" borderId="36" xfId="0" applyFont="1" applyBorder="1" applyAlignment="1">
      <alignment horizontal="center" wrapText="1"/>
    </xf>
    <xf numFmtId="0" fontId="10" fillId="0" borderId="63" xfId="0" applyFont="1" applyBorder="1" applyAlignment="1">
      <alignment horizontal="center" wrapText="1"/>
    </xf>
    <xf numFmtId="0" fontId="10" fillId="0" borderId="7" xfId="0" applyFont="1" applyBorder="1" applyAlignment="1">
      <alignment horizontal="left" wrapText="1"/>
    </xf>
    <xf numFmtId="0" fontId="10" fillId="0" borderId="14" xfId="0" applyFont="1" applyBorder="1" applyAlignment="1">
      <alignment horizontal="left" wrapText="1"/>
    </xf>
    <xf numFmtId="0" fontId="10" fillId="0" borderId="6" xfId="0" applyFont="1" applyBorder="1" applyAlignment="1">
      <alignment horizontal="center" wrapText="1"/>
    </xf>
    <xf numFmtId="0" fontId="2" fillId="6" borderId="59" xfId="0" applyFont="1" applyFill="1" applyBorder="1" applyAlignment="1">
      <alignment horizontal="center" vertical="center" wrapText="1"/>
    </xf>
    <xf numFmtId="0" fontId="2" fillId="6" borderId="46" xfId="0" applyFont="1" applyFill="1" applyBorder="1" applyAlignment="1">
      <alignment horizontal="center" vertical="center" wrapText="1"/>
    </xf>
    <xf numFmtId="0" fontId="2" fillId="6" borderId="71"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6" fillId="0" borderId="14" xfId="0" applyFont="1" applyBorder="1" applyAlignment="1">
      <alignment horizontal="left" wrapText="1"/>
    </xf>
    <xf numFmtId="0" fontId="6" fillId="0" borderId="39" xfId="1" applyFont="1" applyBorder="1" applyAlignment="1">
      <alignment horizontal="center" vertical="center" wrapText="1"/>
    </xf>
    <xf numFmtId="0" fontId="6" fillId="0" borderId="15" xfId="1"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17" xfId="0" applyFont="1" applyBorder="1" applyAlignment="1">
      <alignment horizontal="center" vertical="center" wrapText="1"/>
    </xf>
    <xf numFmtId="0" fontId="10" fillId="0" borderId="6" xfId="0" applyFont="1" applyBorder="1" applyAlignment="1">
      <alignment horizontal="center" vertical="center" wrapText="1"/>
    </xf>
    <xf numFmtId="0" fontId="18"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4" fillId="0" borderId="0" xfId="0" applyFont="1" applyAlignment="1">
      <alignment horizontal="left" vertical="center" wrapText="1"/>
    </xf>
    <xf numFmtId="0" fontId="2" fillId="6" borderId="28"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6" fillId="0" borderId="5" xfId="1" applyFont="1" applyBorder="1" applyAlignment="1">
      <alignment horizontal="center" wrapText="1"/>
    </xf>
    <xf numFmtId="0" fontId="6" fillId="0" borderId="25" xfId="1" applyFont="1" applyBorder="1" applyAlignment="1">
      <alignment horizontal="center" wrapText="1"/>
    </xf>
    <xf numFmtId="0" fontId="6" fillId="0" borderId="6" xfId="1" applyFont="1" applyBorder="1" applyAlignment="1">
      <alignment horizontal="center" wrapText="1"/>
    </xf>
    <xf numFmtId="2" fontId="7" fillId="2" borderId="1" xfId="0" applyNumberFormat="1" applyFont="1" applyFill="1" applyBorder="1" applyAlignment="1">
      <alignment horizontal="center"/>
    </xf>
    <xf numFmtId="0" fontId="0" fillId="0" borderId="0" xfId="0" applyAlignment="1">
      <alignment horizontal="left"/>
    </xf>
    <xf numFmtId="0" fontId="0" fillId="0" borderId="0" xfId="0" applyAlignment="1">
      <alignment horizontal="left" wrapText="1"/>
    </xf>
    <xf numFmtId="0" fontId="7" fillId="2" borderId="15" xfId="0" applyFont="1" applyFill="1" applyBorder="1" applyAlignment="1">
      <alignment horizontal="center"/>
    </xf>
    <xf numFmtId="2" fontId="7" fillId="2" borderId="15" xfId="0" applyNumberFormat="1" applyFont="1" applyFill="1" applyBorder="1" applyAlignment="1">
      <alignment horizontal="center"/>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7"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6" fillId="0" borderId="2" xfId="0" applyFont="1" applyBorder="1" applyAlignment="1">
      <alignment horizontal="left" wrapText="1"/>
    </xf>
    <xf numFmtId="0" fontId="6" fillId="0" borderId="10" xfId="0" applyFont="1" applyBorder="1" applyAlignment="1">
      <alignment horizontal="left" wrapText="1"/>
    </xf>
    <xf numFmtId="0" fontId="18" fillId="6" borderId="72" xfId="0" applyFont="1" applyFill="1" applyBorder="1" applyAlignment="1">
      <alignment horizontal="center" vertical="center" wrapText="1"/>
    </xf>
    <xf numFmtId="167" fontId="10" fillId="2" borderId="1" xfId="0" applyNumberFormat="1" applyFont="1" applyFill="1" applyBorder="1" applyAlignment="1">
      <alignment horizontal="center"/>
    </xf>
  </cellXfs>
  <cellStyles count="6">
    <cellStyle name="Čárka 2" xfId="3" xr:uid="{00000000-0005-0000-0000-000000000000}"/>
    <cellStyle name="Měna" xfId="5" builtinId="4"/>
    <cellStyle name="Normální" xfId="0" builtinId="0"/>
    <cellStyle name="Normální 2" xfId="1" xr:uid="{00000000-0005-0000-0000-000003000000}"/>
    <cellStyle name="normální 2 2" xfId="4" xr:uid="{00000000-0005-0000-0000-000004000000}"/>
    <cellStyle name="normální 2 5"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tabColor theme="6"/>
    <pageSetUpPr fitToPage="1"/>
  </sheetPr>
  <dimension ref="A1:K105"/>
  <sheetViews>
    <sheetView zoomScale="115" zoomScaleNormal="115" workbookViewId="0">
      <selection activeCell="A97" sqref="A97"/>
    </sheetView>
  </sheetViews>
  <sheetFormatPr defaultColWidth="9.109375" defaultRowHeight="13.8" x14ac:dyDescent="0.3"/>
  <cols>
    <col min="1" max="1" width="47.6640625" style="2" customWidth="1"/>
    <col min="2" max="2" width="6.6640625" style="3" customWidth="1"/>
    <col min="3" max="3" width="8.33203125" style="1" customWidth="1"/>
    <col min="4" max="4" width="6.77734375" style="1" customWidth="1"/>
    <col min="5" max="5" width="8.44140625" style="1" customWidth="1"/>
    <col min="6" max="6" width="7.44140625" style="1" customWidth="1"/>
    <col min="7" max="7" width="8.6640625" style="1" customWidth="1"/>
    <col min="8" max="8" width="7" style="1" customWidth="1"/>
    <col min="9" max="16384" width="9.109375" style="1"/>
  </cols>
  <sheetData>
    <row r="1" spans="1:11" ht="25.5" customHeight="1" x14ac:dyDescent="0.3">
      <c r="A1" s="388" t="s">
        <v>377</v>
      </c>
      <c r="B1" s="389"/>
      <c r="C1" s="389"/>
      <c r="D1" s="389"/>
      <c r="E1" s="389"/>
      <c r="F1" s="389"/>
      <c r="G1" s="389"/>
      <c r="H1" s="389"/>
      <c r="I1" s="389"/>
      <c r="J1" s="390"/>
      <c r="K1" s="391"/>
    </row>
    <row r="2" spans="1:11" s="4" customFormat="1" ht="38.25" customHeight="1" x14ac:dyDescent="0.3">
      <c r="A2" s="89" t="s">
        <v>583</v>
      </c>
      <c r="B2" s="215"/>
      <c r="C2" s="392" t="s">
        <v>0</v>
      </c>
      <c r="D2" s="393"/>
      <c r="E2" s="392" t="s">
        <v>2</v>
      </c>
      <c r="F2" s="393"/>
      <c r="G2" s="392" t="s">
        <v>1</v>
      </c>
      <c r="H2" s="393"/>
      <c r="I2" s="392" t="s">
        <v>3</v>
      </c>
      <c r="J2" s="394"/>
      <c r="K2" s="216" t="s">
        <v>4</v>
      </c>
    </row>
    <row r="3" spans="1:11" s="4" customFormat="1" ht="13.5" customHeight="1" thickBot="1" x14ac:dyDescent="0.35">
      <c r="A3" s="85"/>
      <c r="B3" s="217"/>
      <c r="C3" s="218" t="s">
        <v>7</v>
      </c>
      <c r="D3" s="218" t="s">
        <v>8</v>
      </c>
      <c r="E3" s="218" t="s">
        <v>7</v>
      </c>
      <c r="F3" s="218" t="s">
        <v>8</v>
      </c>
      <c r="G3" s="218" t="s">
        <v>7</v>
      </c>
      <c r="H3" s="218" t="s">
        <v>8</v>
      </c>
      <c r="I3" s="218" t="s">
        <v>7</v>
      </c>
      <c r="J3" s="218" t="s">
        <v>8</v>
      </c>
      <c r="K3" s="219"/>
    </row>
    <row r="4" spans="1:11" s="4" customFormat="1" ht="13.5" customHeight="1" x14ac:dyDescent="0.3">
      <c r="A4" s="174" t="s">
        <v>576</v>
      </c>
      <c r="B4" s="395"/>
      <c r="C4" s="396"/>
      <c r="D4" s="396"/>
      <c r="E4" s="396"/>
      <c r="F4" s="396"/>
      <c r="G4" s="396"/>
      <c r="H4" s="396"/>
      <c r="I4" s="396"/>
      <c r="J4" s="396"/>
      <c r="K4" s="397"/>
    </row>
    <row r="5" spans="1:11" s="4" customFormat="1" ht="13.5" customHeight="1" x14ac:dyDescent="0.3">
      <c r="A5" s="220" t="s">
        <v>479</v>
      </c>
      <c r="B5" s="221" t="s">
        <v>478</v>
      </c>
      <c r="C5" s="398"/>
      <c r="D5" s="399"/>
      <c r="E5" s="399"/>
      <c r="F5" s="399"/>
      <c r="G5" s="399"/>
      <c r="H5" s="399"/>
      <c r="I5" s="399"/>
      <c r="J5" s="399"/>
      <c r="K5" s="400"/>
    </row>
    <row r="6" spans="1:11" s="4" customFormat="1" ht="13.5" customHeight="1" x14ac:dyDescent="0.3">
      <c r="A6" s="106" t="s">
        <v>493</v>
      </c>
      <c r="B6" s="222" t="s">
        <v>480</v>
      </c>
      <c r="C6" s="86">
        <v>0</v>
      </c>
      <c r="D6" s="86">
        <v>0</v>
      </c>
      <c r="E6" s="86">
        <v>0</v>
      </c>
      <c r="F6" s="86">
        <v>0</v>
      </c>
      <c r="G6" s="86">
        <v>0</v>
      </c>
      <c r="H6" s="86">
        <v>0</v>
      </c>
      <c r="I6" s="86">
        <v>0</v>
      </c>
      <c r="J6" s="86">
        <v>0</v>
      </c>
      <c r="K6" s="96">
        <v>0</v>
      </c>
    </row>
    <row r="7" spans="1:11" s="4" customFormat="1" ht="13.5" customHeight="1" x14ac:dyDescent="0.3">
      <c r="A7" s="106" t="s">
        <v>494</v>
      </c>
      <c r="B7" s="222" t="s">
        <v>481</v>
      </c>
      <c r="C7" s="86">
        <v>0</v>
      </c>
      <c r="D7" s="86">
        <v>0</v>
      </c>
      <c r="E7" s="86">
        <v>0</v>
      </c>
      <c r="F7" s="86">
        <v>0</v>
      </c>
      <c r="G7" s="86">
        <v>2</v>
      </c>
      <c r="H7" s="86">
        <v>0</v>
      </c>
      <c r="I7" s="86">
        <v>1</v>
      </c>
      <c r="J7" s="97">
        <v>1</v>
      </c>
      <c r="K7" s="96">
        <v>4</v>
      </c>
    </row>
    <row r="8" spans="1:11" s="4" customFormat="1" ht="13.5" customHeight="1" x14ac:dyDescent="0.3">
      <c r="A8" s="106" t="s">
        <v>495</v>
      </c>
      <c r="B8" s="222" t="s">
        <v>482</v>
      </c>
      <c r="C8" s="86">
        <v>21</v>
      </c>
      <c r="D8" s="86">
        <v>11</v>
      </c>
      <c r="E8" s="86">
        <v>0</v>
      </c>
      <c r="F8" s="86">
        <v>0</v>
      </c>
      <c r="G8" s="86">
        <v>20</v>
      </c>
      <c r="H8" s="86">
        <v>3</v>
      </c>
      <c r="I8" s="86">
        <v>15</v>
      </c>
      <c r="J8" s="97">
        <v>15</v>
      </c>
      <c r="K8" s="96">
        <v>85</v>
      </c>
    </row>
    <row r="9" spans="1:11" s="4" customFormat="1" ht="13.5" customHeight="1" x14ac:dyDescent="0.3">
      <c r="A9" s="106" t="s">
        <v>496</v>
      </c>
      <c r="B9" s="222" t="s">
        <v>483</v>
      </c>
      <c r="C9" s="86">
        <v>2</v>
      </c>
      <c r="D9" s="86">
        <v>0</v>
      </c>
      <c r="E9" s="86">
        <v>0</v>
      </c>
      <c r="F9" s="86">
        <v>0</v>
      </c>
      <c r="G9" s="86">
        <v>0</v>
      </c>
      <c r="H9" s="86">
        <v>0</v>
      </c>
      <c r="I9" s="86">
        <v>0</v>
      </c>
      <c r="J9" s="97">
        <v>0</v>
      </c>
      <c r="K9" s="96">
        <v>2</v>
      </c>
    </row>
    <row r="10" spans="1:11" s="4" customFormat="1" ht="13.5" customHeight="1" x14ac:dyDescent="0.3">
      <c r="A10" s="106" t="s">
        <v>497</v>
      </c>
      <c r="B10" s="222" t="s">
        <v>484</v>
      </c>
      <c r="C10" s="86">
        <v>0</v>
      </c>
      <c r="D10" s="86">
        <v>0</v>
      </c>
      <c r="E10" s="86">
        <v>0</v>
      </c>
      <c r="F10" s="86">
        <v>0</v>
      </c>
      <c r="G10" s="86">
        <v>0</v>
      </c>
      <c r="H10" s="86">
        <v>0</v>
      </c>
      <c r="I10" s="86">
        <v>0</v>
      </c>
      <c r="J10" s="97">
        <v>0</v>
      </c>
      <c r="K10" s="96">
        <v>0</v>
      </c>
    </row>
    <row r="11" spans="1:11" s="4" customFormat="1" ht="13.5" customHeight="1" x14ac:dyDescent="0.3">
      <c r="A11" s="106" t="s">
        <v>498</v>
      </c>
      <c r="B11" s="222" t="s">
        <v>485</v>
      </c>
      <c r="C11" s="86">
        <v>0</v>
      </c>
      <c r="D11" s="86">
        <v>0</v>
      </c>
      <c r="E11" s="86">
        <v>0</v>
      </c>
      <c r="F11" s="86">
        <v>0</v>
      </c>
      <c r="G11" s="86">
        <v>0</v>
      </c>
      <c r="H11" s="86">
        <v>0</v>
      </c>
      <c r="I11" s="86">
        <v>0</v>
      </c>
      <c r="J11" s="97">
        <v>0</v>
      </c>
      <c r="K11" s="96">
        <v>0</v>
      </c>
    </row>
    <row r="12" spans="1:11" s="4" customFormat="1" ht="13.5" customHeight="1" x14ac:dyDescent="0.3">
      <c r="A12" s="106" t="s">
        <v>492</v>
      </c>
      <c r="B12" s="222" t="s">
        <v>486</v>
      </c>
      <c r="C12" s="86">
        <v>0</v>
      </c>
      <c r="D12" s="86">
        <v>0</v>
      </c>
      <c r="E12" s="86">
        <v>0</v>
      </c>
      <c r="F12" s="86">
        <v>0</v>
      </c>
      <c r="G12" s="86">
        <v>0</v>
      </c>
      <c r="H12" s="86">
        <v>0</v>
      </c>
      <c r="I12" s="86">
        <v>0</v>
      </c>
      <c r="J12" s="97">
        <v>0</v>
      </c>
      <c r="K12" s="96">
        <v>0</v>
      </c>
    </row>
    <row r="13" spans="1:11" s="4" customFormat="1" ht="13.5" customHeight="1" x14ac:dyDescent="0.3">
      <c r="A13" s="106" t="s">
        <v>499</v>
      </c>
      <c r="B13" s="222" t="s">
        <v>487</v>
      </c>
      <c r="C13" s="86">
        <v>0</v>
      </c>
      <c r="D13" s="86">
        <v>0</v>
      </c>
      <c r="E13" s="86">
        <v>0</v>
      </c>
      <c r="F13" s="86">
        <v>0</v>
      </c>
      <c r="G13" s="86">
        <v>0</v>
      </c>
      <c r="H13" s="86">
        <v>0</v>
      </c>
      <c r="I13" s="86">
        <v>0</v>
      </c>
      <c r="J13" s="97">
        <v>0</v>
      </c>
      <c r="K13" s="96">
        <v>0</v>
      </c>
    </row>
    <row r="14" spans="1:11" s="4" customFormat="1" ht="13.5" customHeight="1" x14ac:dyDescent="0.3">
      <c r="A14" s="106" t="s">
        <v>500</v>
      </c>
      <c r="B14" s="222" t="s">
        <v>488</v>
      </c>
      <c r="C14" s="86">
        <v>0</v>
      </c>
      <c r="D14" s="86">
        <v>0</v>
      </c>
      <c r="E14" s="86">
        <v>0</v>
      </c>
      <c r="F14" s="86">
        <v>0</v>
      </c>
      <c r="G14" s="86">
        <v>0</v>
      </c>
      <c r="H14" s="86">
        <v>0</v>
      </c>
      <c r="I14" s="86">
        <v>0</v>
      </c>
      <c r="J14" s="97">
        <v>0</v>
      </c>
      <c r="K14" s="96">
        <v>0</v>
      </c>
    </row>
    <row r="15" spans="1:11" s="4" customFormat="1" ht="13.5" customHeight="1" x14ac:dyDescent="0.3">
      <c r="A15" s="106" t="s">
        <v>501</v>
      </c>
      <c r="B15" s="222" t="s">
        <v>489</v>
      </c>
      <c r="C15" s="86">
        <v>0</v>
      </c>
      <c r="D15" s="86">
        <v>0</v>
      </c>
      <c r="E15" s="86">
        <v>0</v>
      </c>
      <c r="F15" s="86">
        <v>0</v>
      </c>
      <c r="G15" s="86">
        <v>0</v>
      </c>
      <c r="H15" s="86">
        <v>0</v>
      </c>
      <c r="I15" s="86">
        <v>0</v>
      </c>
      <c r="J15" s="97">
        <v>0</v>
      </c>
      <c r="K15" s="96">
        <v>0</v>
      </c>
    </row>
    <row r="16" spans="1:11" s="4" customFormat="1" ht="13.5" customHeight="1" x14ac:dyDescent="0.3">
      <c r="A16" s="106" t="s">
        <v>491</v>
      </c>
      <c r="B16" s="222" t="s">
        <v>490</v>
      </c>
      <c r="C16" s="86">
        <v>0</v>
      </c>
      <c r="D16" s="86">
        <v>0</v>
      </c>
      <c r="E16" s="86">
        <v>0</v>
      </c>
      <c r="F16" s="86">
        <v>0</v>
      </c>
      <c r="G16" s="86">
        <v>0</v>
      </c>
      <c r="H16" s="86">
        <v>0</v>
      </c>
      <c r="I16" s="86">
        <v>0</v>
      </c>
      <c r="J16" s="97">
        <v>0</v>
      </c>
      <c r="K16" s="96">
        <v>0</v>
      </c>
    </row>
    <row r="17" spans="1:11" s="4" customFormat="1" ht="13.5" customHeight="1" x14ac:dyDescent="0.3">
      <c r="A17" s="223" t="s">
        <v>75</v>
      </c>
      <c r="B17" s="224" t="s">
        <v>90</v>
      </c>
      <c r="C17" s="103">
        <v>23</v>
      </c>
      <c r="D17" s="103">
        <v>11</v>
      </c>
      <c r="E17" s="103">
        <v>0</v>
      </c>
      <c r="F17" s="103">
        <v>0</v>
      </c>
      <c r="G17" s="103">
        <v>22</v>
      </c>
      <c r="H17" s="103">
        <v>3</v>
      </c>
      <c r="I17" s="103">
        <v>16</v>
      </c>
      <c r="J17" s="103">
        <v>16</v>
      </c>
      <c r="K17" s="96">
        <v>91</v>
      </c>
    </row>
    <row r="18" spans="1:11" s="4" customFormat="1" ht="13.5" customHeight="1" x14ac:dyDescent="0.3">
      <c r="A18" s="108" t="s">
        <v>584</v>
      </c>
      <c r="B18" s="225"/>
      <c r="C18" s="401"/>
      <c r="D18" s="402"/>
      <c r="E18" s="402"/>
      <c r="F18" s="402"/>
      <c r="G18" s="402"/>
      <c r="H18" s="402"/>
      <c r="I18" s="402"/>
      <c r="J18" s="402"/>
      <c r="K18" s="403"/>
    </row>
    <row r="19" spans="1:11" s="4" customFormat="1" ht="13.5" customHeight="1" x14ac:dyDescent="0.3">
      <c r="A19" s="220" t="s">
        <v>479</v>
      </c>
      <c r="B19" s="221" t="s">
        <v>478</v>
      </c>
      <c r="C19" s="398"/>
      <c r="D19" s="399"/>
      <c r="E19" s="399"/>
      <c r="F19" s="399"/>
      <c r="G19" s="399"/>
      <c r="H19" s="399"/>
      <c r="I19" s="399"/>
      <c r="J19" s="399"/>
      <c r="K19" s="400"/>
    </row>
    <row r="20" spans="1:11" s="4" customFormat="1" ht="13.5" customHeight="1" x14ac:dyDescent="0.3">
      <c r="A20" s="106" t="s">
        <v>493</v>
      </c>
      <c r="B20" s="222" t="s">
        <v>480</v>
      </c>
      <c r="C20" s="86">
        <v>0</v>
      </c>
      <c r="D20" s="86">
        <v>0</v>
      </c>
      <c r="E20" s="86">
        <v>0</v>
      </c>
      <c r="F20" s="86">
        <v>0</v>
      </c>
      <c r="G20" s="86">
        <v>0</v>
      </c>
      <c r="H20" s="86">
        <v>0</v>
      </c>
      <c r="I20" s="86">
        <v>0</v>
      </c>
      <c r="J20" s="97">
        <v>0</v>
      </c>
      <c r="K20" s="96">
        <v>0</v>
      </c>
    </row>
    <row r="21" spans="1:11" s="4" customFormat="1" ht="13.5" customHeight="1" x14ac:dyDescent="0.3">
      <c r="A21" s="106" t="s">
        <v>494</v>
      </c>
      <c r="B21" s="222" t="s">
        <v>481</v>
      </c>
      <c r="C21" s="86">
        <v>0</v>
      </c>
      <c r="D21" s="86">
        <v>0</v>
      </c>
      <c r="E21" s="86">
        <v>0</v>
      </c>
      <c r="F21" s="86">
        <v>0</v>
      </c>
      <c r="G21" s="86">
        <v>0</v>
      </c>
      <c r="H21" s="86">
        <v>0</v>
      </c>
      <c r="I21" s="86">
        <v>0</v>
      </c>
      <c r="J21" s="97">
        <v>0</v>
      </c>
      <c r="K21" s="96">
        <v>0</v>
      </c>
    </row>
    <row r="22" spans="1:11" s="4" customFormat="1" ht="13.5" customHeight="1" x14ac:dyDescent="0.3">
      <c r="A22" s="106" t="s">
        <v>495</v>
      </c>
      <c r="B22" s="222" t="s">
        <v>482</v>
      </c>
      <c r="C22" s="86">
        <v>0</v>
      </c>
      <c r="D22" s="86">
        <v>0</v>
      </c>
      <c r="E22" s="86">
        <v>0</v>
      </c>
      <c r="F22" s="86">
        <v>0</v>
      </c>
      <c r="G22" s="86">
        <v>0</v>
      </c>
      <c r="H22" s="86">
        <v>0</v>
      </c>
      <c r="I22" s="86">
        <v>0</v>
      </c>
      <c r="J22" s="97">
        <v>0</v>
      </c>
      <c r="K22" s="96">
        <v>0</v>
      </c>
    </row>
    <row r="23" spans="1:11" s="4" customFormat="1" ht="13.5" customHeight="1" x14ac:dyDescent="0.3">
      <c r="A23" s="106" t="s">
        <v>496</v>
      </c>
      <c r="B23" s="222" t="s">
        <v>483</v>
      </c>
      <c r="C23" s="86">
        <v>0</v>
      </c>
      <c r="D23" s="86">
        <v>0</v>
      </c>
      <c r="E23" s="86">
        <v>0</v>
      </c>
      <c r="F23" s="86">
        <v>0</v>
      </c>
      <c r="G23" s="86">
        <v>0</v>
      </c>
      <c r="H23" s="86">
        <v>0</v>
      </c>
      <c r="I23" s="86">
        <v>0</v>
      </c>
      <c r="J23" s="97">
        <v>0</v>
      </c>
      <c r="K23" s="96">
        <v>0</v>
      </c>
    </row>
    <row r="24" spans="1:11" s="4" customFormat="1" ht="13.5" customHeight="1" x14ac:dyDescent="0.3">
      <c r="A24" s="106" t="s">
        <v>497</v>
      </c>
      <c r="B24" s="222" t="s">
        <v>484</v>
      </c>
      <c r="C24" s="86">
        <v>0</v>
      </c>
      <c r="D24" s="86">
        <v>0</v>
      </c>
      <c r="E24" s="86">
        <v>0</v>
      </c>
      <c r="F24" s="86">
        <v>0</v>
      </c>
      <c r="G24" s="86">
        <v>0</v>
      </c>
      <c r="H24" s="86">
        <v>0</v>
      </c>
      <c r="I24" s="86">
        <v>0</v>
      </c>
      <c r="J24" s="97">
        <v>0</v>
      </c>
      <c r="K24" s="96">
        <v>0</v>
      </c>
    </row>
    <row r="25" spans="1:11" s="4" customFormat="1" ht="13.5" customHeight="1" x14ac:dyDescent="0.3">
      <c r="A25" s="106" t="s">
        <v>498</v>
      </c>
      <c r="B25" s="222" t="s">
        <v>485</v>
      </c>
      <c r="C25" s="86">
        <v>0</v>
      </c>
      <c r="D25" s="86">
        <v>0</v>
      </c>
      <c r="E25" s="86">
        <v>0</v>
      </c>
      <c r="F25" s="86">
        <v>0</v>
      </c>
      <c r="G25" s="86">
        <v>0</v>
      </c>
      <c r="H25" s="86">
        <v>0</v>
      </c>
      <c r="I25" s="86">
        <v>0</v>
      </c>
      <c r="J25" s="97">
        <v>0</v>
      </c>
      <c r="K25" s="96">
        <v>0</v>
      </c>
    </row>
    <row r="26" spans="1:11" s="4" customFormat="1" ht="13.5" customHeight="1" x14ac:dyDescent="0.3">
      <c r="A26" s="106" t="s">
        <v>492</v>
      </c>
      <c r="B26" s="222" t="s">
        <v>486</v>
      </c>
      <c r="C26" s="86">
        <v>0</v>
      </c>
      <c r="D26" s="86">
        <v>0</v>
      </c>
      <c r="E26" s="86">
        <v>0</v>
      </c>
      <c r="F26" s="86">
        <v>0</v>
      </c>
      <c r="G26" s="86">
        <v>0</v>
      </c>
      <c r="H26" s="86">
        <v>0</v>
      </c>
      <c r="I26" s="86">
        <v>0</v>
      </c>
      <c r="J26" s="97">
        <v>0</v>
      </c>
      <c r="K26" s="96">
        <v>0</v>
      </c>
    </row>
    <row r="27" spans="1:11" s="4" customFormat="1" ht="13.5" customHeight="1" x14ac:dyDescent="0.3">
      <c r="A27" s="106" t="s">
        <v>499</v>
      </c>
      <c r="B27" s="222" t="s">
        <v>487</v>
      </c>
      <c r="C27" s="86">
        <v>0</v>
      </c>
      <c r="D27" s="86">
        <v>0</v>
      </c>
      <c r="E27" s="86">
        <v>0</v>
      </c>
      <c r="F27" s="86">
        <v>0</v>
      </c>
      <c r="G27" s="86">
        <v>0</v>
      </c>
      <c r="H27" s="86">
        <v>0</v>
      </c>
      <c r="I27" s="86">
        <v>0</v>
      </c>
      <c r="J27" s="97">
        <v>0</v>
      </c>
      <c r="K27" s="96">
        <v>0</v>
      </c>
    </row>
    <row r="28" spans="1:11" s="4" customFormat="1" ht="13.5" customHeight="1" x14ac:dyDescent="0.3">
      <c r="A28" s="106" t="s">
        <v>500</v>
      </c>
      <c r="B28" s="222" t="s">
        <v>488</v>
      </c>
      <c r="C28" s="86">
        <v>0</v>
      </c>
      <c r="D28" s="86">
        <v>0</v>
      </c>
      <c r="E28" s="86">
        <v>0</v>
      </c>
      <c r="F28" s="86">
        <v>0</v>
      </c>
      <c r="G28" s="86">
        <v>0</v>
      </c>
      <c r="H28" s="86">
        <v>0</v>
      </c>
      <c r="I28" s="86">
        <v>0</v>
      </c>
      <c r="J28" s="97">
        <v>0</v>
      </c>
      <c r="K28" s="96">
        <v>0</v>
      </c>
    </row>
    <row r="29" spans="1:11" s="4" customFormat="1" ht="13.5" customHeight="1" x14ac:dyDescent="0.3">
      <c r="A29" s="106" t="s">
        <v>501</v>
      </c>
      <c r="B29" s="222" t="s">
        <v>489</v>
      </c>
      <c r="C29" s="98">
        <v>5</v>
      </c>
      <c r="D29" s="98">
        <v>3</v>
      </c>
      <c r="E29" s="98">
        <v>0</v>
      </c>
      <c r="F29" s="98">
        <v>0</v>
      </c>
      <c r="G29" s="98">
        <v>4</v>
      </c>
      <c r="H29" s="98">
        <v>5</v>
      </c>
      <c r="I29" s="98">
        <v>2</v>
      </c>
      <c r="J29" s="99">
        <v>3</v>
      </c>
      <c r="K29" s="100">
        <v>22</v>
      </c>
    </row>
    <row r="30" spans="1:11" s="4" customFormat="1" ht="13.5" customHeight="1" x14ac:dyDescent="0.3">
      <c r="A30" s="106" t="s">
        <v>491</v>
      </c>
      <c r="B30" s="222" t="s">
        <v>490</v>
      </c>
      <c r="C30" s="98">
        <v>0</v>
      </c>
      <c r="D30" s="98">
        <v>0</v>
      </c>
      <c r="E30" s="98">
        <v>0</v>
      </c>
      <c r="F30" s="98">
        <v>0</v>
      </c>
      <c r="G30" s="98">
        <v>0</v>
      </c>
      <c r="H30" s="98">
        <v>0</v>
      </c>
      <c r="I30" s="98">
        <v>0</v>
      </c>
      <c r="J30" s="99">
        <v>0</v>
      </c>
      <c r="K30" s="100">
        <v>0</v>
      </c>
    </row>
    <row r="31" spans="1:11" s="4" customFormat="1" ht="13.5" customHeight="1" thickBot="1" x14ac:dyDescent="0.35">
      <c r="A31" s="223" t="s">
        <v>75</v>
      </c>
      <c r="B31" s="226" t="s">
        <v>90</v>
      </c>
      <c r="C31" s="103">
        <v>5</v>
      </c>
      <c r="D31" s="103">
        <v>3</v>
      </c>
      <c r="E31" s="103">
        <v>0</v>
      </c>
      <c r="F31" s="103">
        <v>0</v>
      </c>
      <c r="G31" s="103">
        <v>4</v>
      </c>
      <c r="H31" s="103">
        <v>5</v>
      </c>
      <c r="I31" s="103">
        <v>2</v>
      </c>
      <c r="J31" s="103">
        <v>3</v>
      </c>
      <c r="K31" s="100">
        <v>22</v>
      </c>
    </row>
    <row r="32" spans="1:11" s="4" customFormat="1" ht="13.5" customHeight="1" x14ac:dyDescent="0.3">
      <c r="A32" s="174" t="s">
        <v>574</v>
      </c>
      <c r="B32" s="395"/>
      <c r="C32" s="396"/>
      <c r="D32" s="396"/>
      <c r="E32" s="396"/>
      <c r="F32" s="396"/>
      <c r="G32" s="396"/>
      <c r="H32" s="396"/>
      <c r="I32" s="396"/>
      <c r="J32" s="396"/>
      <c r="K32" s="397"/>
    </row>
    <row r="33" spans="1:11" s="4" customFormat="1" ht="13.5" customHeight="1" x14ac:dyDescent="0.3">
      <c r="A33" s="220" t="s">
        <v>479</v>
      </c>
      <c r="B33" s="221" t="s">
        <v>478</v>
      </c>
      <c r="C33" s="398"/>
      <c r="D33" s="399"/>
      <c r="E33" s="399"/>
      <c r="F33" s="399"/>
      <c r="G33" s="399"/>
      <c r="H33" s="399"/>
      <c r="I33" s="399"/>
      <c r="J33" s="399"/>
      <c r="K33" s="400"/>
    </row>
    <row r="34" spans="1:11" s="4" customFormat="1" ht="13.5" customHeight="1" x14ac:dyDescent="0.3">
      <c r="A34" s="106" t="s">
        <v>493</v>
      </c>
      <c r="B34" s="222" t="s">
        <v>480</v>
      </c>
      <c r="C34" s="86">
        <v>0</v>
      </c>
      <c r="D34" s="86">
        <v>0</v>
      </c>
      <c r="E34" s="86">
        <v>0</v>
      </c>
      <c r="F34" s="86">
        <v>0</v>
      </c>
      <c r="G34" s="86">
        <v>0</v>
      </c>
      <c r="H34" s="86">
        <v>0</v>
      </c>
      <c r="I34" s="86">
        <v>0</v>
      </c>
      <c r="J34" s="86">
        <v>0</v>
      </c>
      <c r="K34" s="96">
        <v>0</v>
      </c>
    </row>
    <row r="35" spans="1:11" s="4" customFormat="1" ht="13.5" customHeight="1" x14ac:dyDescent="0.3">
      <c r="A35" s="106" t="s">
        <v>494</v>
      </c>
      <c r="B35" s="222" t="s">
        <v>481</v>
      </c>
      <c r="C35" s="86">
        <v>0</v>
      </c>
      <c r="D35" s="86">
        <v>0</v>
      </c>
      <c r="E35" s="86">
        <v>0</v>
      </c>
      <c r="F35" s="86">
        <v>0</v>
      </c>
      <c r="G35" s="86">
        <v>0</v>
      </c>
      <c r="H35" s="86">
        <v>0</v>
      </c>
      <c r="I35" s="86">
        <v>0</v>
      </c>
      <c r="J35" s="97">
        <v>0</v>
      </c>
      <c r="K35" s="96">
        <v>0</v>
      </c>
    </row>
    <row r="36" spans="1:11" s="4" customFormat="1" ht="13.5" customHeight="1" x14ac:dyDescent="0.3">
      <c r="A36" s="106" t="s">
        <v>495</v>
      </c>
      <c r="B36" s="222" t="s">
        <v>482</v>
      </c>
      <c r="C36" s="86">
        <v>9</v>
      </c>
      <c r="D36" s="86">
        <v>0</v>
      </c>
      <c r="E36" s="86">
        <v>0</v>
      </c>
      <c r="F36" s="86">
        <v>0</v>
      </c>
      <c r="G36" s="86">
        <v>12</v>
      </c>
      <c r="H36" s="86">
        <v>0</v>
      </c>
      <c r="I36" s="86">
        <v>2</v>
      </c>
      <c r="J36" s="97">
        <v>2</v>
      </c>
      <c r="K36" s="96">
        <v>25</v>
      </c>
    </row>
    <row r="37" spans="1:11" s="4" customFormat="1" ht="13.5" customHeight="1" x14ac:dyDescent="0.3">
      <c r="A37" s="106" t="s">
        <v>496</v>
      </c>
      <c r="B37" s="222" t="s">
        <v>483</v>
      </c>
      <c r="C37" s="86">
        <v>0</v>
      </c>
      <c r="D37" s="86">
        <v>0</v>
      </c>
      <c r="E37" s="86">
        <v>0</v>
      </c>
      <c r="F37" s="86">
        <v>0</v>
      </c>
      <c r="G37" s="86">
        <v>0</v>
      </c>
      <c r="H37" s="86">
        <v>0</v>
      </c>
      <c r="I37" s="86">
        <v>0</v>
      </c>
      <c r="J37" s="97">
        <v>0</v>
      </c>
      <c r="K37" s="96">
        <v>0</v>
      </c>
    </row>
    <row r="38" spans="1:11" s="4" customFormat="1" ht="13.5" customHeight="1" x14ac:dyDescent="0.3">
      <c r="A38" s="106" t="s">
        <v>497</v>
      </c>
      <c r="B38" s="222" t="s">
        <v>484</v>
      </c>
      <c r="C38" s="86">
        <v>0</v>
      </c>
      <c r="D38" s="86">
        <v>0</v>
      </c>
      <c r="E38" s="86">
        <v>0</v>
      </c>
      <c r="F38" s="86">
        <v>0</v>
      </c>
      <c r="G38" s="86">
        <v>0</v>
      </c>
      <c r="H38" s="86">
        <v>0</v>
      </c>
      <c r="I38" s="86">
        <v>0</v>
      </c>
      <c r="J38" s="97">
        <v>0</v>
      </c>
      <c r="K38" s="96">
        <v>0</v>
      </c>
    </row>
    <row r="39" spans="1:11" s="4" customFormat="1" ht="13.5" customHeight="1" x14ac:dyDescent="0.3">
      <c r="A39" s="106" t="s">
        <v>498</v>
      </c>
      <c r="B39" s="222" t="s">
        <v>485</v>
      </c>
      <c r="C39" s="86">
        <v>0</v>
      </c>
      <c r="D39" s="86">
        <v>0</v>
      </c>
      <c r="E39" s="86">
        <v>0</v>
      </c>
      <c r="F39" s="86">
        <v>0</v>
      </c>
      <c r="G39" s="86">
        <v>0</v>
      </c>
      <c r="H39" s="86">
        <v>0</v>
      </c>
      <c r="I39" s="86">
        <v>0</v>
      </c>
      <c r="J39" s="97">
        <v>0</v>
      </c>
      <c r="K39" s="96">
        <v>0</v>
      </c>
    </row>
    <row r="40" spans="1:11" s="4" customFormat="1" ht="13.5" customHeight="1" x14ac:dyDescent="0.3">
      <c r="A40" s="106" t="s">
        <v>492</v>
      </c>
      <c r="B40" s="222" t="s">
        <v>486</v>
      </c>
      <c r="C40" s="86">
        <v>0</v>
      </c>
      <c r="D40" s="86">
        <v>0</v>
      </c>
      <c r="E40" s="86">
        <v>0</v>
      </c>
      <c r="F40" s="86">
        <v>0</v>
      </c>
      <c r="G40" s="86">
        <v>0</v>
      </c>
      <c r="H40" s="86">
        <v>0</v>
      </c>
      <c r="I40" s="86">
        <v>0</v>
      </c>
      <c r="J40" s="97">
        <v>0</v>
      </c>
      <c r="K40" s="96">
        <v>0</v>
      </c>
    </row>
    <row r="41" spans="1:11" s="4" customFormat="1" ht="13.5" customHeight="1" x14ac:dyDescent="0.3">
      <c r="A41" s="106" t="s">
        <v>499</v>
      </c>
      <c r="B41" s="222" t="s">
        <v>487</v>
      </c>
      <c r="C41" s="86">
        <v>0</v>
      </c>
      <c r="D41" s="86">
        <v>0</v>
      </c>
      <c r="E41" s="86">
        <v>0</v>
      </c>
      <c r="F41" s="86">
        <v>0</v>
      </c>
      <c r="G41" s="86">
        <v>0</v>
      </c>
      <c r="H41" s="86">
        <v>0</v>
      </c>
      <c r="I41" s="86">
        <v>0</v>
      </c>
      <c r="J41" s="97">
        <v>0</v>
      </c>
      <c r="K41" s="96">
        <v>0</v>
      </c>
    </row>
    <row r="42" spans="1:11" s="4" customFormat="1" ht="13.5" customHeight="1" x14ac:dyDescent="0.3">
      <c r="A42" s="106" t="s">
        <v>500</v>
      </c>
      <c r="B42" s="222" t="s">
        <v>488</v>
      </c>
      <c r="C42" s="86">
        <v>0</v>
      </c>
      <c r="D42" s="86">
        <v>0</v>
      </c>
      <c r="E42" s="86">
        <v>0</v>
      </c>
      <c r="F42" s="86">
        <v>0</v>
      </c>
      <c r="G42" s="86">
        <v>0</v>
      </c>
      <c r="H42" s="86">
        <v>0</v>
      </c>
      <c r="I42" s="86">
        <v>0</v>
      </c>
      <c r="J42" s="97">
        <v>0</v>
      </c>
      <c r="K42" s="96">
        <v>0</v>
      </c>
    </row>
    <row r="43" spans="1:11" s="4" customFormat="1" ht="13.5" customHeight="1" x14ac:dyDescent="0.3">
      <c r="A43" s="106" t="s">
        <v>501</v>
      </c>
      <c r="B43" s="222" t="s">
        <v>489</v>
      </c>
      <c r="C43" s="86">
        <v>0</v>
      </c>
      <c r="D43" s="86">
        <v>0</v>
      </c>
      <c r="E43" s="86">
        <v>0</v>
      </c>
      <c r="F43" s="86">
        <v>0</v>
      </c>
      <c r="G43" s="86">
        <v>0</v>
      </c>
      <c r="H43" s="86">
        <v>0</v>
      </c>
      <c r="I43" s="86">
        <v>0</v>
      </c>
      <c r="J43" s="97">
        <v>0</v>
      </c>
      <c r="K43" s="96">
        <v>0</v>
      </c>
    </row>
    <row r="44" spans="1:11" s="4" customFormat="1" ht="13.5" customHeight="1" x14ac:dyDescent="0.3">
      <c r="A44" s="106" t="s">
        <v>491</v>
      </c>
      <c r="B44" s="222" t="s">
        <v>490</v>
      </c>
      <c r="C44" s="86">
        <v>0</v>
      </c>
      <c r="D44" s="86">
        <v>0</v>
      </c>
      <c r="E44" s="86">
        <v>0</v>
      </c>
      <c r="F44" s="86">
        <v>0</v>
      </c>
      <c r="G44" s="86">
        <v>0</v>
      </c>
      <c r="H44" s="86">
        <v>0</v>
      </c>
      <c r="I44" s="86">
        <v>0</v>
      </c>
      <c r="J44" s="97">
        <v>0</v>
      </c>
      <c r="K44" s="96">
        <v>0</v>
      </c>
    </row>
    <row r="45" spans="1:11" s="4" customFormat="1" ht="13.5" customHeight="1" x14ac:dyDescent="0.3">
      <c r="A45" s="223" t="s">
        <v>75</v>
      </c>
      <c r="B45" s="224" t="s">
        <v>90</v>
      </c>
      <c r="C45" s="103">
        <v>9</v>
      </c>
      <c r="D45" s="103">
        <v>0</v>
      </c>
      <c r="E45" s="103">
        <v>0</v>
      </c>
      <c r="F45" s="103">
        <v>0</v>
      </c>
      <c r="G45" s="103">
        <v>12</v>
      </c>
      <c r="H45" s="103">
        <v>0</v>
      </c>
      <c r="I45" s="103">
        <v>2</v>
      </c>
      <c r="J45" s="103">
        <v>2</v>
      </c>
      <c r="K45" s="96">
        <v>25</v>
      </c>
    </row>
    <row r="46" spans="1:11" s="4" customFormat="1" ht="13.5" customHeight="1" x14ac:dyDescent="0.3">
      <c r="A46" s="108" t="s">
        <v>580</v>
      </c>
      <c r="B46" s="225"/>
      <c r="C46" s="401"/>
      <c r="D46" s="402"/>
      <c r="E46" s="402"/>
      <c r="F46" s="402"/>
      <c r="G46" s="402"/>
      <c r="H46" s="402"/>
      <c r="I46" s="402"/>
      <c r="J46" s="402"/>
      <c r="K46" s="403"/>
    </row>
    <row r="47" spans="1:11" s="4" customFormat="1" ht="13.5" customHeight="1" x14ac:dyDescent="0.3">
      <c r="A47" s="220" t="s">
        <v>479</v>
      </c>
      <c r="B47" s="221" t="s">
        <v>478</v>
      </c>
      <c r="C47" s="398"/>
      <c r="D47" s="399"/>
      <c r="E47" s="399"/>
      <c r="F47" s="399"/>
      <c r="G47" s="399"/>
      <c r="H47" s="399"/>
      <c r="I47" s="399"/>
      <c r="J47" s="399"/>
      <c r="K47" s="400"/>
    </row>
    <row r="48" spans="1:11" s="4" customFormat="1" ht="13.5" customHeight="1" x14ac:dyDescent="0.3">
      <c r="A48" s="106" t="s">
        <v>493</v>
      </c>
      <c r="B48" s="222" t="s">
        <v>480</v>
      </c>
      <c r="C48" s="86">
        <v>0</v>
      </c>
      <c r="D48" s="86">
        <v>0</v>
      </c>
      <c r="E48" s="86">
        <v>0</v>
      </c>
      <c r="F48" s="86">
        <v>0</v>
      </c>
      <c r="G48" s="86">
        <v>0</v>
      </c>
      <c r="H48" s="86">
        <v>0</v>
      </c>
      <c r="I48" s="86">
        <v>0</v>
      </c>
      <c r="J48" s="97">
        <v>0</v>
      </c>
      <c r="K48" s="96">
        <v>0</v>
      </c>
    </row>
    <row r="49" spans="1:11" s="4" customFormat="1" ht="13.5" customHeight="1" x14ac:dyDescent="0.3">
      <c r="A49" s="106" t="s">
        <v>494</v>
      </c>
      <c r="B49" s="222" t="s">
        <v>481</v>
      </c>
      <c r="C49" s="86">
        <v>0</v>
      </c>
      <c r="D49" s="86">
        <v>0</v>
      </c>
      <c r="E49" s="86">
        <v>0</v>
      </c>
      <c r="F49" s="86">
        <v>0</v>
      </c>
      <c r="G49" s="86">
        <v>0</v>
      </c>
      <c r="H49" s="86">
        <v>0</v>
      </c>
      <c r="I49" s="86">
        <v>0</v>
      </c>
      <c r="J49" s="97">
        <v>0</v>
      </c>
      <c r="K49" s="96">
        <v>0</v>
      </c>
    </row>
    <row r="50" spans="1:11" s="4" customFormat="1" ht="13.5" customHeight="1" x14ac:dyDescent="0.3">
      <c r="A50" s="106" t="s">
        <v>495</v>
      </c>
      <c r="B50" s="222" t="s">
        <v>482</v>
      </c>
      <c r="C50" s="86">
        <v>0</v>
      </c>
      <c r="D50" s="86">
        <v>0</v>
      </c>
      <c r="E50" s="86">
        <v>0</v>
      </c>
      <c r="F50" s="86">
        <v>0</v>
      </c>
      <c r="G50" s="86">
        <v>0</v>
      </c>
      <c r="H50" s="86">
        <v>0</v>
      </c>
      <c r="I50" s="86">
        <v>0</v>
      </c>
      <c r="J50" s="97">
        <v>0</v>
      </c>
      <c r="K50" s="96">
        <v>0</v>
      </c>
    </row>
    <row r="51" spans="1:11" s="4" customFormat="1" ht="13.5" customHeight="1" x14ac:dyDescent="0.3">
      <c r="A51" s="106" t="s">
        <v>496</v>
      </c>
      <c r="B51" s="222" t="s">
        <v>483</v>
      </c>
      <c r="C51" s="86">
        <v>0</v>
      </c>
      <c r="D51" s="86">
        <v>0</v>
      </c>
      <c r="E51" s="86">
        <v>0</v>
      </c>
      <c r="F51" s="86">
        <v>0</v>
      </c>
      <c r="G51" s="86">
        <v>0</v>
      </c>
      <c r="H51" s="86">
        <v>0</v>
      </c>
      <c r="I51" s="86">
        <v>0</v>
      </c>
      <c r="J51" s="97">
        <v>0</v>
      </c>
      <c r="K51" s="96">
        <v>0</v>
      </c>
    </row>
    <row r="52" spans="1:11" s="4" customFormat="1" ht="13.5" customHeight="1" x14ac:dyDescent="0.3">
      <c r="A52" s="106" t="s">
        <v>497</v>
      </c>
      <c r="B52" s="222" t="s">
        <v>484</v>
      </c>
      <c r="C52" s="86">
        <v>0</v>
      </c>
      <c r="D52" s="86">
        <v>0</v>
      </c>
      <c r="E52" s="86">
        <v>0</v>
      </c>
      <c r="F52" s="86">
        <v>0</v>
      </c>
      <c r="G52" s="86">
        <v>0</v>
      </c>
      <c r="H52" s="86">
        <v>0</v>
      </c>
      <c r="I52" s="86">
        <v>0</v>
      </c>
      <c r="J52" s="97">
        <v>0</v>
      </c>
      <c r="K52" s="96">
        <v>0</v>
      </c>
    </row>
    <row r="53" spans="1:11" s="4" customFormat="1" ht="13.5" customHeight="1" x14ac:dyDescent="0.3">
      <c r="A53" s="106" t="s">
        <v>498</v>
      </c>
      <c r="B53" s="222" t="s">
        <v>485</v>
      </c>
      <c r="C53" s="86">
        <v>0</v>
      </c>
      <c r="D53" s="86">
        <v>0</v>
      </c>
      <c r="E53" s="86">
        <v>0</v>
      </c>
      <c r="F53" s="86">
        <v>0</v>
      </c>
      <c r="G53" s="86">
        <v>0</v>
      </c>
      <c r="H53" s="86">
        <v>0</v>
      </c>
      <c r="I53" s="86">
        <v>0</v>
      </c>
      <c r="J53" s="97">
        <v>0</v>
      </c>
      <c r="K53" s="96">
        <v>0</v>
      </c>
    </row>
    <row r="54" spans="1:11" s="4" customFormat="1" ht="13.5" customHeight="1" x14ac:dyDescent="0.3">
      <c r="A54" s="106" t="s">
        <v>492</v>
      </c>
      <c r="B54" s="222" t="s">
        <v>486</v>
      </c>
      <c r="C54" s="86">
        <v>0</v>
      </c>
      <c r="D54" s="86">
        <v>0</v>
      </c>
      <c r="E54" s="86">
        <v>0</v>
      </c>
      <c r="F54" s="86">
        <v>0</v>
      </c>
      <c r="G54" s="86">
        <v>0</v>
      </c>
      <c r="H54" s="86">
        <v>0</v>
      </c>
      <c r="I54" s="86">
        <v>0</v>
      </c>
      <c r="J54" s="97">
        <v>0</v>
      </c>
      <c r="K54" s="96">
        <v>0</v>
      </c>
    </row>
    <row r="55" spans="1:11" s="4" customFormat="1" ht="13.5" customHeight="1" x14ac:dyDescent="0.3">
      <c r="A55" s="106" t="s">
        <v>499</v>
      </c>
      <c r="B55" s="222" t="s">
        <v>487</v>
      </c>
      <c r="C55" s="86">
        <v>0</v>
      </c>
      <c r="D55" s="86">
        <v>0</v>
      </c>
      <c r="E55" s="86">
        <v>0</v>
      </c>
      <c r="F55" s="86">
        <v>0</v>
      </c>
      <c r="G55" s="86">
        <v>0</v>
      </c>
      <c r="H55" s="86">
        <v>0</v>
      </c>
      <c r="I55" s="86">
        <v>0</v>
      </c>
      <c r="J55" s="97">
        <v>0</v>
      </c>
      <c r="K55" s="96">
        <v>0</v>
      </c>
    </row>
    <row r="56" spans="1:11" s="4" customFormat="1" ht="13.5" customHeight="1" x14ac:dyDescent="0.3">
      <c r="A56" s="106" t="s">
        <v>500</v>
      </c>
      <c r="B56" s="222" t="s">
        <v>488</v>
      </c>
      <c r="C56" s="86">
        <v>0</v>
      </c>
      <c r="D56" s="86">
        <v>0</v>
      </c>
      <c r="E56" s="86">
        <v>0</v>
      </c>
      <c r="F56" s="86">
        <v>0</v>
      </c>
      <c r="G56" s="86">
        <v>0</v>
      </c>
      <c r="H56" s="86">
        <v>0</v>
      </c>
      <c r="I56" s="86">
        <v>0</v>
      </c>
      <c r="J56" s="97">
        <v>0</v>
      </c>
      <c r="K56" s="96">
        <v>0</v>
      </c>
    </row>
    <row r="57" spans="1:11" s="4" customFormat="1" ht="13.5" customHeight="1" x14ac:dyDescent="0.3">
      <c r="A57" s="106" t="s">
        <v>501</v>
      </c>
      <c r="B57" s="222" t="s">
        <v>489</v>
      </c>
      <c r="C57" s="98">
        <v>19</v>
      </c>
      <c r="D57" s="98">
        <v>10</v>
      </c>
      <c r="E57" s="98">
        <v>2</v>
      </c>
      <c r="F57" s="98">
        <v>0</v>
      </c>
      <c r="G57" s="98">
        <v>8</v>
      </c>
      <c r="H57" s="98">
        <v>7</v>
      </c>
      <c r="I57" s="98">
        <v>9</v>
      </c>
      <c r="J57" s="99">
        <v>9</v>
      </c>
      <c r="K57" s="100">
        <v>64</v>
      </c>
    </row>
    <row r="58" spans="1:11" s="4" customFormat="1" ht="13.5" customHeight="1" x14ac:dyDescent="0.3">
      <c r="A58" s="106" t="s">
        <v>491</v>
      </c>
      <c r="B58" s="222" t="s">
        <v>490</v>
      </c>
      <c r="C58" s="98">
        <v>1</v>
      </c>
      <c r="D58" s="98">
        <v>1</v>
      </c>
      <c r="E58" s="98">
        <v>0</v>
      </c>
      <c r="F58" s="98">
        <v>0</v>
      </c>
      <c r="G58" s="98">
        <v>1</v>
      </c>
      <c r="H58" s="98">
        <v>1</v>
      </c>
      <c r="I58" s="98">
        <v>0</v>
      </c>
      <c r="J58" s="99">
        <v>0</v>
      </c>
      <c r="K58" s="100">
        <v>4</v>
      </c>
    </row>
    <row r="59" spans="1:11" s="4" customFormat="1" ht="13.5" customHeight="1" thickBot="1" x14ac:dyDescent="0.35">
      <c r="A59" s="223" t="s">
        <v>75</v>
      </c>
      <c r="B59" s="226" t="s">
        <v>90</v>
      </c>
      <c r="C59" s="103">
        <v>20</v>
      </c>
      <c r="D59" s="103">
        <v>11</v>
      </c>
      <c r="E59" s="103">
        <v>2</v>
      </c>
      <c r="F59" s="103">
        <v>0</v>
      </c>
      <c r="G59" s="103">
        <v>9</v>
      </c>
      <c r="H59" s="103">
        <v>8</v>
      </c>
      <c r="I59" s="103">
        <v>9</v>
      </c>
      <c r="J59" s="103">
        <v>9</v>
      </c>
      <c r="K59" s="100">
        <v>68</v>
      </c>
    </row>
    <row r="60" spans="1:11" s="5" customFormat="1" ht="15" customHeight="1" x14ac:dyDescent="0.3">
      <c r="A60" s="174" t="s">
        <v>577</v>
      </c>
      <c r="B60" s="395"/>
      <c r="C60" s="396"/>
      <c r="D60" s="396"/>
      <c r="E60" s="396"/>
      <c r="F60" s="396"/>
      <c r="G60" s="396"/>
      <c r="H60" s="396"/>
      <c r="I60" s="396"/>
      <c r="J60" s="396"/>
      <c r="K60" s="397"/>
    </row>
    <row r="61" spans="1:11" s="2" customFormat="1" x14ac:dyDescent="0.3">
      <c r="A61" s="220" t="s">
        <v>479</v>
      </c>
      <c r="B61" s="221" t="s">
        <v>478</v>
      </c>
      <c r="C61" s="398"/>
      <c r="D61" s="399"/>
      <c r="E61" s="399"/>
      <c r="F61" s="399"/>
      <c r="G61" s="399"/>
      <c r="H61" s="399"/>
      <c r="I61" s="399"/>
      <c r="J61" s="399"/>
      <c r="K61" s="400"/>
    </row>
    <row r="62" spans="1:11" x14ac:dyDescent="0.3">
      <c r="A62" s="106" t="s">
        <v>493</v>
      </c>
      <c r="B62" s="222" t="s">
        <v>480</v>
      </c>
      <c r="C62" s="86">
        <v>0</v>
      </c>
      <c r="D62" s="86">
        <v>0</v>
      </c>
      <c r="E62" s="86">
        <v>0</v>
      </c>
      <c r="F62" s="86">
        <v>0</v>
      </c>
      <c r="G62" s="86">
        <v>0</v>
      </c>
      <c r="H62" s="86">
        <v>0</v>
      </c>
      <c r="I62" s="86">
        <v>0</v>
      </c>
      <c r="J62" s="86">
        <v>0</v>
      </c>
      <c r="K62" s="96">
        <v>0</v>
      </c>
    </row>
    <row r="63" spans="1:11" x14ac:dyDescent="0.3">
      <c r="A63" s="106" t="s">
        <v>494</v>
      </c>
      <c r="B63" s="222" t="s">
        <v>481</v>
      </c>
      <c r="C63" s="86">
        <v>20</v>
      </c>
      <c r="D63" s="86">
        <v>11</v>
      </c>
      <c r="E63" s="86">
        <v>2</v>
      </c>
      <c r="F63" s="86">
        <v>2</v>
      </c>
      <c r="G63" s="86">
        <v>10</v>
      </c>
      <c r="H63" s="86">
        <v>10</v>
      </c>
      <c r="I63" s="86">
        <v>4</v>
      </c>
      <c r="J63" s="97">
        <v>4</v>
      </c>
      <c r="K63" s="96">
        <v>63</v>
      </c>
    </row>
    <row r="64" spans="1:11" x14ac:dyDescent="0.3">
      <c r="A64" s="106" t="s">
        <v>495</v>
      </c>
      <c r="B64" s="222" t="s">
        <v>482</v>
      </c>
      <c r="C64" s="86">
        <v>1</v>
      </c>
      <c r="D64" s="86">
        <v>0</v>
      </c>
      <c r="E64" s="86">
        <v>0</v>
      </c>
      <c r="F64" s="86">
        <v>0</v>
      </c>
      <c r="G64" s="86">
        <v>0</v>
      </c>
      <c r="H64" s="86">
        <v>0</v>
      </c>
      <c r="I64" s="86">
        <v>0</v>
      </c>
      <c r="J64" s="97">
        <v>0</v>
      </c>
      <c r="K64" s="96">
        <v>1</v>
      </c>
    </row>
    <row r="65" spans="1:11" x14ac:dyDescent="0.3">
      <c r="A65" s="106" t="s">
        <v>496</v>
      </c>
      <c r="B65" s="222" t="s">
        <v>483</v>
      </c>
      <c r="C65" s="86">
        <v>0</v>
      </c>
      <c r="D65" s="86">
        <v>0</v>
      </c>
      <c r="E65" s="86">
        <v>0</v>
      </c>
      <c r="F65" s="86">
        <v>0</v>
      </c>
      <c r="G65" s="86">
        <v>0</v>
      </c>
      <c r="H65" s="86">
        <v>0</v>
      </c>
      <c r="I65" s="86">
        <v>0</v>
      </c>
      <c r="J65" s="97">
        <v>0</v>
      </c>
      <c r="K65" s="96">
        <v>0</v>
      </c>
    </row>
    <row r="66" spans="1:11" x14ac:dyDescent="0.3">
      <c r="A66" s="106" t="s">
        <v>497</v>
      </c>
      <c r="B66" s="222" t="s">
        <v>484</v>
      </c>
      <c r="C66" s="86">
        <v>0</v>
      </c>
      <c r="D66" s="86">
        <v>0</v>
      </c>
      <c r="E66" s="86">
        <v>0</v>
      </c>
      <c r="F66" s="86">
        <v>0</v>
      </c>
      <c r="G66" s="86">
        <v>0</v>
      </c>
      <c r="H66" s="86">
        <v>0</v>
      </c>
      <c r="I66" s="86">
        <v>0</v>
      </c>
      <c r="J66" s="97">
        <v>0</v>
      </c>
      <c r="K66" s="96">
        <v>0</v>
      </c>
    </row>
    <row r="67" spans="1:11" x14ac:dyDescent="0.3">
      <c r="A67" s="106" t="s">
        <v>498</v>
      </c>
      <c r="B67" s="222" t="s">
        <v>485</v>
      </c>
      <c r="C67" s="86">
        <v>0</v>
      </c>
      <c r="D67" s="86">
        <v>0</v>
      </c>
      <c r="E67" s="86">
        <v>0</v>
      </c>
      <c r="F67" s="86">
        <v>0</v>
      </c>
      <c r="G67" s="86">
        <v>0</v>
      </c>
      <c r="H67" s="86">
        <v>0</v>
      </c>
      <c r="I67" s="86">
        <v>0</v>
      </c>
      <c r="J67" s="97">
        <v>0</v>
      </c>
      <c r="K67" s="96">
        <v>0</v>
      </c>
    </row>
    <row r="68" spans="1:11" x14ac:dyDescent="0.3">
      <c r="A68" s="106" t="s">
        <v>492</v>
      </c>
      <c r="B68" s="222" t="s">
        <v>486</v>
      </c>
      <c r="C68" s="86">
        <v>0</v>
      </c>
      <c r="D68" s="86">
        <v>0</v>
      </c>
      <c r="E68" s="86">
        <v>0</v>
      </c>
      <c r="F68" s="86">
        <v>0</v>
      </c>
      <c r="G68" s="86">
        <v>0</v>
      </c>
      <c r="H68" s="86">
        <v>0</v>
      </c>
      <c r="I68" s="86">
        <v>0</v>
      </c>
      <c r="J68" s="97">
        <v>0</v>
      </c>
      <c r="K68" s="96">
        <v>0</v>
      </c>
    </row>
    <row r="69" spans="1:11" x14ac:dyDescent="0.3">
      <c r="A69" s="106" t="s">
        <v>499</v>
      </c>
      <c r="B69" s="222" t="s">
        <v>487</v>
      </c>
      <c r="C69" s="86">
        <v>0</v>
      </c>
      <c r="D69" s="86">
        <v>0</v>
      </c>
      <c r="E69" s="86">
        <v>0</v>
      </c>
      <c r="F69" s="86">
        <v>0</v>
      </c>
      <c r="G69" s="86">
        <v>0</v>
      </c>
      <c r="H69" s="86">
        <v>0</v>
      </c>
      <c r="I69" s="86">
        <v>0</v>
      </c>
      <c r="J69" s="97">
        <v>0</v>
      </c>
      <c r="K69" s="96">
        <v>0</v>
      </c>
    </row>
    <row r="70" spans="1:11" x14ac:dyDescent="0.3">
      <c r="A70" s="106" t="s">
        <v>500</v>
      </c>
      <c r="B70" s="222" t="s">
        <v>488</v>
      </c>
      <c r="C70" s="86">
        <v>0</v>
      </c>
      <c r="D70" s="86">
        <v>0</v>
      </c>
      <c r="E70" s="86">
        <v>0</v>
      </c>
      <c r="F70" s="86">
        <v>0</v>
      </c>
      <c r="G70" s="86">
        <v>0</v>
      </c>
      <c r="H70" s="86">
        <v>0</v>
      </c>
      <c r="I70" s="86">
        <v>0</v>
      </c>
      <c r="J70" s="97">
        <v>0</v>
      </c>
      <c r="K70" s="96">
        <v>0</v>
      </c>
    </row>
    <row r="71" spans="1:11" ht="12.75" customHeight="1" x14ac:dyDescent="0.3">
      <c r="A71" s="106" t="s">
        <v>501</v>
      </c>
      <c r="B71" s="222" t="s">
        <v>489</v>
      </c>
      <c r="C71" s="86">
        <v>1</v>
      </c>
      <c r="D71" s="86">
        <v>0</v>
      </c>
      <c r="E71" s="86">
        <v>0</v>
      </c>
      <c r="F71" s="86">
        <v>0</v>
      </c>
      <c r="G71" s="86">
        <v>0</v>
      </c>
      <c r="H71" s="86">
        <v>0</v>
      </c>
      <c r="I71" s="86">
        <v>0</v>
      </c>
      <c r="J71" s="97">
        <v>0</v>
      </c>
      <c r="K71" s="96">
        <v>1</v>
      </c>
    </row>
    <row r="72" spans="1:11" x14ac:dyDescent="0.3">
      <c r="A72" s="106" t="s">
        <v>491</v>
      </c>
      <c r="B72" s="222" t="s">
        <v>490</v>
      </c>
      <c r="C72" s="86">
        <v>3</v>
      </c>
      <c r="D72" s="86">
        <v>2</v>
      </c>
      <c r="E72" s="86">
        <v>0</v>
      </c>
      <c r="F72" s="86">
        <v>0</v>
      </c>
      <c r="G72" s="86">
        <v>3</v>
      </c>
      <c r="H72" s="86">
        <v>0</v>
      </c>
      <c r="I72" s="86">
        <v>2</v>
      </c>
      <c r="J72" s="97">
        <v>0</v>
      </c>
      <c r="K72" s="96">
        <v>10</v>
      </c>
    </row>
    <row r="73" spans="1:11" x14ac:dyDescent="0.3">
      <c r="A73" s="223" t="s">
        <v>75</v>
      </c>
      <c r="B73" s="224" t="s">
        <v>90</v>
      </c>
      <c r="C73" s="103">
        <v>25</v>
      </c>
      <c r="D73" s="103">
        <v>13</v>
      </c>
      <c r="E73" s="103">
        <v>2</v>
      </c>
      <c r="F73" s="103">
        <v>2</v>
      </c>
      <c r="G73" s="103">
        <v>13</v>
      </c>
      <c r="H73" s="103">
        <v>10</v>
      </c>
      <c r="I73" s="103">
        <v>6</v>
      </c>
      <c r="J73" s="103">
        <v>4</v>
      </c>
      <c r="K73" s="96">
        <v>75</v>
      </c>
    </row>
    <row r="74" spans="1:11" s="5" customFormat="1" x14ac:dyDescent="0.3">
      <c r="A74" s="108" t="s">
        <v>578</v>
      </c>
      <c r="B74" s="225"/>
      <c r="C74" s="401"/>
      <c r="D74" s="402"/>
      <c r="E74" s="402"/>
      <c r="F74" s="402"/>
      <c r="G74" s="402"/>
      <c r="H74" s="402"/>
      <c r="I74" s="402"/>
      <c r="J74" s="402"/>
      <c r="K74" s="403"/>
    </row>
    <row r="75" spans="1:11" s="2" customFormat="1" x14ac:dyDescent="0.3">
      <c r="A75" s="220" t="s">
        <v>479</v>
      </c>
      <c r="B75" s="221" t="s">
        <v>478</v>
      </c>
      <c r="C75" s="398"/>
      <c r="D75" s="399"/>
      <c r="E75" s="399"/>
      <c r="F75" s="399"/>
      <c r="G75" s="399"/>
      <c r="H75" s="399"/>
      <c r="I75" s="399"/>
      <c r="J75" s="399"/>
      <c r="K75" s="400"/>
    </row>
    <row r="76" spans="1:11" x14ac:dyDescent="0.3">
      <c r="A76" s="106" t="s">
        <v>493</v>
      </c>
      <c r="B76" s="222" t="s">
        <v>480</v>
      </c>
      <c r="C76" s="86">
        <v>0</v>
      </c>
      <c r="D76" s="86">
        <v>0</v>
      </c>
      <c r="E76" s="86">
        <v>0</v>
      </c>
      <c r="F76" s="86">
        <v>0</v>
      </c>
      <c r="G76" s="86">
        <v>0</v>
      </c>
      <c r="H76" s="86">
        <v>0</v>
      </c>
      <c r="I76" s="86">
        <v>0</v>
      </c>
      <c r="J76" s="97">
        <v>0</v>
      </c>
      <c r="K76" s="96">
        <v>0</v>
      </c>
    </row>
    <row r="77" spans="1:11" x14ac:dyDescent="0.3">
      <c r="A77" s="106" t="s">
        <v>494</v>
      </c>
      <c r="B77" s="222" t="s">
        <v>481</v>
      </c>
      <c r="C77" s="86">
        <v>0</v>
      </c>
      <c r="D77" s="86">
        <v>0</v>
      </c>
      <c r="E77" s="86">
        <v>0</v>
      </c>
      <c r="F77" s="86">
        <v>0</v>
      </c>
      <c r="G77" s="86">
        <v>3</v>
      </c>
      <c r="H77" s="86">
        <v>0</v>
      </c>
      <c r="I77" s="86">
        <v>1</v>
      </c>
      <c r="J77" s="97">
        <v>1</v>
      </c>
      <c r="K77" s="96">
        <v>5</v>
      </c>
    </row>
    <row r="78" spans="1:11" x14ac:dyDescent="0.3">
      <c r="A78" s="106" t="s">
        <v>495</v>
      </c>
      <c r="B78" s="222" t="s">
        <v>482</v>
      </c>
      <c r="C78" s="86">
        <v>0</v>
      </c>
      <c r="D78" s="86">
        <v>0</v>
      </c>
      <c r="E78" s="86">
        <v>0</v>
      </c>
      <c r="F78" s="86">
        <v>0</v>
      </c>
      <c r="G78" s="86">
        <v>0</v>
      </c>
      <c r="H78" s="86">
        <v>0</v>
      </c>
      <c r="I78" s="86">
        <v>0</v>
      </c>
      <c r="J78" s="97">
        <v>0</v>
      </c>
      <c r="K78" s="96">
        <v>0</v>
      </c>
    </row>
    <row r="79" spans="1:11" x14ac:dyDescent="0.3">
      <c r="A79" s="106" t="s">
        <v>496</v>
      </c>
      <c r="B79" s="222" t="s">
        <v>483</v>
      </c>
      <c r="C79" s="86">
        <v>2</v>
      </c>
      <c r="D79" s="86">
        <v>1</v>
      </c>
      <c r="E79" s="86">
        <v>0</v>
      </c>
      <c r="F79" s="86">
        <v>0</v>
      </c>
      <c r="G79" s="86">
        <v>4</v>
      </c>
      <c r="H79" s="86">
        <v>1</v>
      </c>
      <c r="I79" s="86">
        <v>0</v>
      </c>
      <c r="J79" s="97">
        <v>0</v>
      </c>
      <c r="K79" s="96">
        <v>8</v>
      </c>
    </row>
    <row r="80" spans="1:11" x14ac:dyDescent="0.3">
      <c r="A80" s="106" t="s">
        <v>497</v>
      </c>
      <c r="B80" s="222" t="s">
        <v>484</v>
      </c>
      <c r="C80" s="86">
        <v>0</v>
      </c>
      <c r="D80" s="86">
        <v>0</v>
      </c>
      <c r="E80" s="86">
        <v>0</v>
      </c>
      <c r="F80" s="86">
        <v>0</v>
      </c>
      <c r="G80" s="86">
        <v>0</v>
      </c>
      <c r="H80" s="86">
        <v>0</v>
      </c>
      <c r="I80" s="86">
        <v>0</v>
      </c>
      <c r="J80" s="97">
        <v>0</v>
      </c>
      <c r="K80" s="96">
        <v>0</v>
      </c>
    </row>
    <row r="81" spans="1:11" x14ac:dyDescent="0.3">
      <c r="A81" s="106" t="s">
        <v>498</v>
      </c>
      <c r="B81" s="222" t="s">
        <v>485</v>
      </c>
      <c r="C81" s="86">
        <v>18</v>
      </c>
      <c r="D81" s="86">
        <v>6</v>
      </c>
      <c r="E81" s="86">
        <v>0</v>
      </c>
      <c r="F81" s="86">
        <v>0</v>
      </c>
      <c r="G81" s="86">
        <v>10</v>
      </c>
      <c r="H81" s="86">
        <v>0</v>
      </c>
      <c r="I81" s="86">
        <v>11</v>
      </c>
      <c r="J81" s="97">
        <v>5</v>
      </c>
      <c r="K81" s="96">
        <v>50</v>
      </c>
    </row>
    <row r="82" spans="1:11" x14ac:dyDescent="0.3">
      <c r="A82" s="106" t="s">
        <v>492</v>
      </c>
      <c r="B82" s="222" t="s">
        <v>486</v>
      </c>
      <c r="C82" s="86">
        <v>4</v>
      </c>
      <c r="D82" s="86">
        <v>4</v>
      </c>
      <c r="E82" s="86">
        <v>0</v>
      </c>
      <c r="F82" s="86">
        <v>0</v>
      </c>
      <c r="G82" s="86">
        <v>5</v>
      </c>
      <c r="H82" s="86">
        <v>2</v>
      </c>
      <c r="I82" s="86">
        <v>4</v>
      </c>
      <c r="J82" s="97">
        <v>2</v>
      </c>
      <c r="K82" s="96">
        <v>21</v>
      </c>
    </row>
    <row r="83" spans="1:11" x14ac:dyDescent="0.3">
      <c r="A83" s="106" t="s">
        <v>499</v>
      </c>
      <c r="B83" s="222" t="s">
        <v>487</v>
      </c>
      <c r="C83" s="86">
        <v>0</v>
      </c>
      <c r="D83" s="86">
        <v>0</v>
      </c>
      <c r="E83" s="86">
        <v>0</v>
      </c>
      <c r="F83" s="86">
        <v>0</v>
      </c>
      <c r="G83" s="86">
        <v>0</v>
      </c>
      <c r="H83" s="86">
        <v>0</v>
      </c>
      <c r="I83" s="86">
        <v>0</v>
      </c>
      <c r="J83" s="97">
        <v>0</v>
      </c>
      <c r="K83" s="96">
        <v>0</v>
      </c>
    </row>
    <row r="84" spans="1:11" x14ac:dyDescent="0.3">
      <c r="A84" s="106" t="s">
        <v>500</v>
      </c>
      <c r="B84" s="222" t="s">
        <v>488</v>
      </c>
      <c r="C84" s="86">
        <v>0</v>
      </c>
      <c r="D84" s="86">
        <v>0</v>
      </c>
      <c r="E84" s="86">
        <v>0</v>
      </c>
      <c r="F84" s="86">
        <v>0</v>
      </c>
      <c r="G84" s="86">
        <v>0</v>
      </c>
      <c r="H84" s="86">
        <v>0</v>
      </c>
      <c r="I84" s="86">
        <v>0</v>
      </c>
      <c r="J84" s="97">
        <v>0</v>
      </c>
      <c r="K84" s="96">
        <v>0</v>
      </c>
    </row>
    <row r="85" spans="1:11" ht="12.75" customHeight="1" x14ac:dyDescent="0.3">
      <c r="A85" s="106" t="s">
        <v>501</v>
      </c>
      <c r="B85" s="222" t="s">
        <v>489</v>
      </c>
      <c r="C85" s="98">
        <v>0</v>
      </c>
      <c r="D85" s="98">
        <v>0</v>
      </c>
      <c r="E85" s="98">
        <v>0</v>
      </c>
      <c r="F85" s="98">
        <v>0</v>
      </c>
      <c r="G85" s="98">
        <v>0</v>
      </c>
      <c r="H85" s="98">
        <v>0</v>
      </c>
      <c r="I85" s="98">
        <v>0</v>
      </c>
      <c r="J85" s="99">
        <v>0</v>
      </c>
      <c r="K85" s="100">
        <v>0</v>
      </c>
    </row>
    <row r="86" spans="1:11" x14ac:dyDescent="0.3">
      <c r="A86" s="106" t="s">
        <v>491</v>
      </c>
      <c r="B86" s="222" t="s">
        <v>490</v>
      </c>
      <c r="C86" s="98">
        <v>0</v>
      </c>
      <c r="D86" s="98">
        <v>0</v>
      </c>
      <c r="E86" s="98">
        <v>0</v>
      </c>
      <c r="F86" s="98">
        <v>0</v>
      </c>
      <c r="G86" s="98">
        <v>0</v>
      </c>
      <c r="H86" s="98">
        <v>0</v>
      </c>
      <c r="I86" s="98">
        <v>0</v>
      </c>
      <c r="J86" s="99">
        <v>0</v>
      </c>
      <c r="K86" s="100">
        <v>0</v>
      </c>
    </row>
    <row r="87" spans="1:11" x14ac:dyDescent="0.3">
      <c r="A87" s="223" t="s">
        <v>75</v>
      </c>
      <c r="B87" s="226" t="s">
        <v>90</v>
      </c>
      <c r="C87" s="103">
        <v>24</v>
      </c>
      <c r="D87" s="103">
        <v>11</v>
      </c>
      <c r="E87" s="103">
        <v>0</v>
      </c>
      <c r="F87" s="103">
        <v>0</v>
      </c>
      <c r="G87" s="103">
        <v>22</v>
      </c>
      <c r="H87" s="103">
        <v>3</v>
      </c>
      <c r="I87" s="103">
        <v>16</v>
      </c>
      <c r="J87" s="103">
        <v>8</v>
      </c>
      <c r="K87" s="100">
        <v>84</v>
      </c>
    </row>
    <row r="88" spans="1:11" x14ac:dyDescent="0.3">
      <c r="A88" s="108" t="s">
        <v>583</v>
      </c>
      <c r="B88" s="225"/>
      <c r="C88" s="401"/>
      <c r="D88" s="402"/>
      <c r="E88" s="402"/>
      <c r="F88" s="402"/>
      <c r="G88" s="402"/>
      <c r="H88" s="402"/>
      <c r="I88" s="402"/>
      <c r="J88" s="402"/>
      <c r="K88" s="403"/>
    </row>
    <row r="89" spans="1:11" x14ac:dyDescent="0.3">
      <c r="A89" s="220" t="s">
        <v>479</v>
      </c>
      <c r="B89" s="221" t="s">
        <v>478</v>
      </c>
      <c r="C89" s="398"/>
      <c r="D89" s="399"/>
      <c r="E89" s="399"/>
      <c r="F89" s="399"/>
      <c r="G89" s="399"/>
      <c r="H89" s="399"/>
      <c r="I89" s="399"/>
      <c r="J89" s="399"/>
      <c r="K89" s="400"/>
    </row>
    <row r="90" spans="1:11" x14ac:dyDescent="0.3">
      <c r="A90" s="106" t="s">
        <v>493</v>
      </c>
      <c r="B90" s="222" t="s">
        <v>480</v>
      </c>
      <c r="C90" s="86">
        <v>0</v>
      </c>
      <c r="D90" s="86">
        <v>0</v>
      </c>
      <c r="E90" s="86">
        <v>0</v>
      </c>
      <c r="F90" s="86">
        <v>0</v>
      </c>
      <c r="G90" s="86">
        <v>0</v>
      </c>
      <c r="H90" s="86">
        <v>0</v>
      </c>
      <c r="I90" s="86">
        <v>0</v>
      </c>
      <c r="J90" s="86">
        <v>0</v>
      </c>
      <c r="K90" s="96">
        <v>0</v>
      </c>
    </row>
    <row r="91" spans="1:11" x14ac:dyDescent="0.3">
      <c r="A91" s="106" t="s">
        <v>494</v>
      </c>
      <c r="B91" s="222" t="s">
        <v>481</v>
      </c>
      <c r="C91" s="86">
        <v>20</v>
      </c>
      <c r="D91" s="86">
        <v>11</v>
      </c>
      <c r="E91" s="86">
        <v>2</v>
      </c>
      <c r="F91" s="86">
        <v>2</v>
      </c>
      <c r="G91" s="86">
        <v>15</v>
      </c>
      <c r="H91" s="86">
        <v>10</v>
      </c>
      <c r="I91" s="86">
        <v>6</v>
      </c>
      <c r="J91" s="86">
        <v>6</v>
      </c>
      <c r="K91" s="96">
        <v>72</v>
      </c>
    </row>
    <row r="92" spans="1:11" x14ac:dyDescent="0.3">
      <c r="A92" s="106" t="s">
        <v>495</v>
      </c>
      <c r="B92" s="222" t="s">
        <v>482</v>
      </c>
      <c r="C92" s="86">
        <v>31</v>
      </c>
      <c r="D92" s="86">
        <v>11</v>
      </c>
      <c r="E92" s="86">
        <v>0</v>
      </c>
      <c r="F92" s="86">
        <v>0</v>
      </c>
      <c r="G92" s="86">
        <v>32</v>
      </c>
      <c r="H92" s="86">
        <v>3</v>
      </c>
      <c r="I92" s="86">
        <v>17</v>
      </c>
      <c r="J92" s="86">
        <v>17</v>
      </c>
      <c r="K92" s="96">
        <v>111</v>
      </c>
    </row>
    <row r="93" spans="1:11" x14ac:dyDescent="0.3">
      <c r="A93" s="106" t="s">
        <v>496</v>
      </c>
      <c r="B93" s="222" t="s">
        <v>483</v>
      </c>
      <c r="C93" s="86">
        <v>4</v>
      </c>
      <c r="D93" s="86">
        <v>1</v>
      </c>
      <c r="E93" s="86">
        <v>0</v>
      </c>
      <c r="F93" s="86">
        <v>0</v>
      </c>
      <c r="G93" s="86">
        <v>4</v>
      </c>
      <c r="H93" s="86">
        <v>1</v>
      </c>
      <c r="I93" s="86">
        <v>0</v>
      </c>
      <c r="J93" s="86">
        <v>0</v>
      </c>
      <c r="K93" s="96">
        <v>10</v>
      </c>
    </row>
    <row r="94" spans="1:11" x14ac:dyDescent="0.3">
      <c r="A94" s="106" t="s">
        <v>497</v>
      </c>
      <c r="B94" s="222" t="s">
        <v>484</v>
      </c>
      <c r="C94" s="86">
        <v>0</v>
      </c>
      <c r="D94" s="86">
        <v>0</v>
      </c>
      <c r="E94" s="86">
        <v>0</v>
      </c>
      <c r="F94" s="86">
        <v>0</v>
      </c>
      <c r="G94" s="86">
        <v>0</v>
      </c>
      <c r="H94" s="86">
        <v>0</v>
      </c>
      <c r="I94" s="86">
        <v>0</v>
      </c>
      <c r="J94" s="86">
        <v>0</v>
      </c>
      <c r="K94" s="96">
        <v>0</v>
      </c>
    </row>
    <row r="95" spans="1:11" x14ac:dyDescent="0.3">
      <c r="A95" s="106" t="s">
        <v>498</v>
      </c>
      <c r="B95" s="222" t="s">
        <v>485</v>
      </c>
      <c r="C95" s="86">
        <v>18</v>
      </c>
      <c r="D95" s="86">
        <v>6</v>
      </c>
      <c r="E95" s="86">
        <v>0</v>
      </c>
      <c r="F95" s="86">
        <v>0</v>
      </c>
      <c r="G95" s="86">
        <v>10</v>
      </c>
      <c r="H95" s="86">
        <v>0</v>
      </c>
      <c r="I95" s="86">
        <v>11</v>
      </c>
      <c r="J95" s="86">
        <v>5</v>
      </c>
      <c r="K95" s="96">
        <v>50</v>
      </c>
    </row>
    <row r="96" spans="1:11" x14ac:dyDescent="0.3">
      <c r="A96" s="106" t="s">
        <v>492</v>
      </c>
      <c r="B96" s="222" t="s">
        <v>486</v>
      </c>
      <c r="C96" s="86">
        <v>4</v>
      </c>
      <c r="D96" s="86">
        <v>4</v>
      </c>
      <c r="E96" s="86">
        <v>0</v>
      </c>
      <c r="F96" s="86">
        <v>0</v>
      </c>
      <c r="G96" s="86">
        <v>5</v>
      </c>
      <c r="H96" s="86">
        <v>2</v>
      </c>
      <c r="I96" s="86">
        <v>4</v>
      </c>
      <c r="J96" s="86">
        <v>2</v>
      </c>
      <c r="K96" s="96">
        <v>21</v>
      </c>
    </row>
    <row r="97" spans="1:11" x14ac:dyDescent="0.3">
      <c r="A97" s="106" t="s">
        <v>499</v>
      </c>
      <c r="B97" s="222" t="s">
        <v>487</v>
      </c>
      <c r="C97" s="86">
        <v>0</v>
      </c>
      <c r="D97" s="86">
        <v>0</v>
      </c>
      <c r="E97" s="86">
        <v>0</v>
      </c>
      <c r="F97" s="86">
        <v>0</v>
      </c>
      <c r="G97" s="86">
        <v>0</v>
      </c>
      <c r="H97" s="86">
        <v>0</v>
      </c>
      <c r="I97" s="86">
        <v>0</v>
      </c>
      <c r="J97" s="86">
        <v>0</v>
      </c>
      <c r="K97" s="96">
        <v>0</v>
      </c>
    </row>
    <row r="98" spans="1:11" x14ac:dyDescent="0.3">
      <c r="A98" s="106" t="s">
        <v>500</v>
      </c>
      <c r="B98" s="222" t="s">
        <v>488</v>
      </c>
      <c r="C98" s="86">
        <v>0</v>
      </c>
      <c r="D98" s="86">
        <v>0</v>
      </c>
      <c r="E98" s="86">
        <v>0</v>
      </c>
      <c r="F98" s="86">
        <v>0</v>
      </c>
      <c r="G98" s="86">
        <v>0</v>
      </c>
      <c r="H98" s="86">
        <v>0</v>
      </c>
      <c r="I98" s="86">
        <v>0</v>
      </c>
      <c r="J98" s="86">
        <v>0</v>
      </c>
      <c r="K98" s="96">
        <v>0</v>
      </c>
    </row>
    <row r="99" spans="1:11" ht="12.75" customHeight="1" x14ac:dyDescent="0.3">
      <c r="A99" s="106" t="s">
        <v>501</v>
      </c>
      <c r="B99" s="222" t="s">
        <v>489</v>
      </c>
      <c r="C99" s="86">
        <v>25</v>
      </c>
      <c r="D99" s="86">
        <v>13</v>
      </c>
      <c r="E99" s="86">
        <v>2</v>
      </c>
      <c r="F99" s="86">
        <v>0</v>
      </c>
      <c r="G99" s="86">
        <v>12</v>
      </c>
      <c r="H99" s="86">
        <v>12</v>
      </c>
      <c r="I99" s="86">
        <v>11</v>
      </c>
      <c r="J99" s="86">
        <v>12</v>
      </c>
      <c r="K99" s="96">
        <v>87</v>
      </c>
    </row>
    <row r="100" spans="1:11" ht="14.4" thickBot="1" x14ac:dyDescent="0.35">
      <c r="A100" s="106" t="s">
        <v>491</v>
      </c>
      <c r="B100" s="222" t="s">
        <v>490</v>
      </c>
      <c r="C100" s="111">
        <v>4</v>
      </c>
      <c r="D100" s="111">
        <v>3</v>
      </c>
      <c r="E100" s="111">
        <v>0</v>
      </c>
      <c r="F100" s="111">
        <v>0</v>
      </c>
      <c r="G100" s="111">
        <v>4</v>
      </c>
      <c r="H100" s="111">
        <v>1</v>
      </c>
      <c r="I100" s="111">
        <v>2</v>
      </c>
      <c r="J100" s="112">
        <v>0</v>
      </c>
      <c r="K100" s="178">
        <v>14</v>
      </c>
    </row>
    <row r="101" spans="1:11" ht="14.4" thickBot="1" x14ac:dyDescent="0.35">
      <c r="A101" s="227" t="s">
        <v>75</v>
      </c>
      <c r="B101" s="228" t="s">
        <v>90</v>
      </c>
      <c r="C101" s="229">
        <v>106</v>
      </c>
      <c r="D101" s="229">
        <v>49</v>
      </c>
      <c r="E101" s="229">
        <v>4</v>
      </c>
      <c r="F101" s="229">
        <v>2</v>
      </c>
      <c r="G101" s="229">
        <v>82</v>
      </c>
      <c r="H101" s="229">
        <v>29</v>
      </c>
      <c r="I101" s="229">
        <v>51</v>
      </c>
      <c r="J101" s="229">
        <v>42</v>
      </c>
      <c r="K101" s="230">
        <v>365</v>
      </c>
    </row>
    <row r="103" spans="1:11" x14ac:dyDescent="0.3">
      <c r="A103" s="2" t="s">
        <v>5</v>
      </c>
      <c r="B103" s="1" t="s">
        <v>6</v>
      </c>
    </row>
    <row r="104" spans="1:11" x14ac:dyDescent="0.3">
      <c r="A104" s="1" t="s">
        <v>128</v>
      </c>
      <c r="B104" s="1"/>
    </row>
    <row r="105" spans="1:11" x14ac:dyDescent="0.3">
      <c r="A105" s="1"/>
      <c r="B105" s="1"/>
    </row>
  </sheetData>
  <mergeCells count="19">
    <mergeCell ref="C74:K74"/>
    <mergeCell ref="C75:K75"/>
    <mergeCell ref="C88:K88"/>
    <mergeCell ref="C89:K89"/>
    <mergeCell ref="C33:K33"/>
    <mergeCell ref="C46:K46"/>
    <mergeCell ref="C47:K47"/>
    <mergeCell ref="B60:K60"/>
    <mergeCell ref="C61:K61"/>
    <mergeCell ref="B4:K4"/>
    <mergeCell ref="C5:K5"/>
    <mergeCell ref="C18:K18"/>
    <mergeCell ref="C19:K19"/>
    <mergeCell ref="B32:K32"/>
    <mergeCell ref="A1:K1"/>
    <mergeCell ref="C2:D2"/>
    <mergeCell ref="E2:F2"/>
    <mergeCell ref="G2:H2"/>
    <mergeCell ref="I2:J2"/>
  </mergeCells>
  <pageMargins left="0.7" right="0.7" top="0.75" bottom="0.75" header="0.3" footer="0.3"/>
  <pageSetup paperSize="9" scale="82"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tabColor theme="6"/>
    <pageSetUpPr fitToPage="1"/>
  </sheetPr>
  <dimension ref="A1:K106"/>
  <sheetViews>
    <sheetView topLeftCell="A27" workbookViewId="0">
      <selection activeCell="A109" sqref="A109"/>
    </sheetView>
  </sheetViews>
  <sheetFormatPr defaultColWidth="9.109375" defaultRowHeight="13.8" x14ac:dyDescent="0.3"/>
  <cols>
    <col min="1" max="1" width="47.77734375" style="2" customWidth="1"/>
    <col min="2" max="2" width="6.6640625" style="3" customWidth="1"/>
    <col min="3" max="3" width="8.33203125" style="1" customWidth="1"/>
    <col min="4" max="4" width="6.77734375" style="1" customWidth="1"/>
    <col min="5" max="5" width="8.44140625" style="1" customWidth="1"/>
    <col min="6" max="6" width="7.44140625" style="1" customWidth="1"/>
    <col min="7" max="7" width="8.6640625" style="1" customWidth="1"/>
    <col min="8" max="8" width="7" style="1" customWidth="1"/>
    <col min="9" max="16384" width="9.109375" style="1"/>
  </cols>
  <sheetData>
    <row r="1" spans="1:11" ht="33.75" customHeight="1" x14ac:dyDescent="0.3">
      <c r="A1" s="436" t="s">
        <v>449</v>
      </c>
      <c r="B1" s="437"/>
      <c r="C1" s="437"/>
      <c r="D1" s="437"/>
      <c r="E1" s="437"/>
      <c r="F1" s="437"/>
      <c r="G1" s="437"/>
      <c r="H1" s="437"/>
      <c r="I1" s="437"/>
      <c r="J1" s="437"/>
      <c r="K1" s="412"/>
    </row>
    <row r="2" spans="1:11" s="4" customFormat="1" ht="38.25" customHeight="1" x14ac:dyDescent="0.3">
      <c r="A2" s="12" t="s">
        <v>583</v>
      </c>
      <c r="B2" s="7"/>
      <c r="C2" s="404" t="s">
        <v>0</v>
      </c>
      <c r="D2" s="404"/>
      <c r="E2" s="404" t="s">
        <v>2</v>
      </c>
      <c r="F2" s="404"/>
      <c r="G2" s="404" t="s">
        <v>1</v>
      </c>
      <c r="H2" s="404"/>
      <c r="I2" s="405" t="s">
        <v>3</v>
      </c>
      <c r="J2" s="406"/>
      <c r="K2" s="329" t="s">
        <v>4</v>
      </c>
    </row>
    <row r="3" spans="1:11" s="4" customFormat="1" ht="13.5" customHeight="1" thickBot="1" x14ac:dyDescent="0.35">
      <c r="A3" s="40"/>
      <c r="B3" s="43"/>
      <c r="C3" s="44" t="s">
        <v>7</v>
      </c>
      <c r="D3" s="44" t="s">
        <v>8</v>
      </c>
      <c r="E3" s="44" t="s">
        <v>7</v>
      </c>
      <c r="F3" s="44" t="s">
        <v>8</v>
      </c>
      <c r="G3" s="44" t="s">
        <v>7</v>
      </c>
      <c r="H3" s="44" t="s">
        <v>8</v>
      </c>
      <c r="I3" s="44" t="s">
        <v>7</v>
      </c>
      <c r="J3" s="44" t="s">
        <v>8</v>
      </c>
      <c r="K3" s="38"/>
    </row>
    <row r="4" spans="1:11" s="5" customFormat="1" x14ac:dyDescent="0.3">
      <c r="A4" s="108" t="s">
        <v>576</v>
      </c>
      <c r="B4" s="225"/>
      <c r="C4" s="443"/>
      <c r="D4" s="444"/>
      <c r="E4" s="444"/>
      <c r="F4" s="444"/>
      <c r="G4" s="444"/>
      <c r="H4" s="444"/>
      <c r="I4" s="444"/>
      <c r="J4" s="444"/>
      <c r="K4" s="445"/>
    </row>
    <row r="5" spans="1:11" s="2" customFormat="1" x14ac:dyDescent="0.3">
      <c r="A5" s="220" t="s">
        <v>479</v>
      </c>
      <c r="B5" s="221" t="s">
        <v>478</v>
      </c>
      <c r="C5" s="430"/>
      <c r="D5" s="431"/>
      <c r="E5" s="431"/>
      <c r="F5" s="431"/>
      <c r="G5" s="431"/>
      <c r="H5" s="431"/>
      <c r="I5" s="431"/>
      <c r="J5" s="431"/>
      <c r="K5" s="432"/>
    </row>
    <row r="6" spans="1:11" x14ac:dyDescent="0.3">
      <c r="A6" s="106" t="s">
        <v>493</v>
      </c>
      <c r="B6" s="222" t="s">
        <v>480</v>
      </c>
      <c r="C6" s="8"/>
      <c r="D6" s="8"/>
      <c r="E6" s="8"/>
      <c r="F6" s="8"/>
      <c r="G6" s="8"/>
      <c r="H6" s="8"/>
      <c r="I6" s="8"/>
      <c r="J6" s="331"/>
      <c r="K6" s="16">
        <f>SUM(C6:J6)</f>
        <v>0</v>
      </c>
    </row>
    <row r="7" spans="1:11" x14ac:dyDescent="0.3">
      <c r="A7" s="106" t="s">
        <v>494</v>
      </c>
      <c r="B7" s="222" t="s">
        <v>481</v>
      </c>
      <c r="C7" s="8"/>
      <c r="D7" s="8"/>
      <c r="E7" s="8"/>
      <c r="F7" s="8"/>
      <c r="G7" s="8"/>
      <c r="H7" s="8"/>
      <c r="I7" s="8"/>
      <c r="J7" s="331"/>
      <c r="K7" s="16">
        <f t="shared" ref="K7:K16" si="0">SUM(C7:J7)</f>
        <v>0</v>
      </c>
    </row>
    <row r="8" spans="1:11" x14ac:dyDescent="0.3">
      <c r="A8" s="106" t="s">
        <v>495</v>
      </c>
      <c r="B8" s="222" t="s">
        <v>482</v>
      </c>
      <c r="C8" s="8">
        <v>4</v>
      </c>
      <c r="D8" s="8"/>
      <c r="E8" s="8"/>
      <c r="F8" s="8"/>
      <c r="G8" s="8">
        <v>2</v>
      </c>
      <c r="H8" s="8"/>
      <c r="I8" s="8">
        <v>1</v>
      </c>
      <c r="J8" s="331">
        <v>3</v>
      </c>
      <c r="K8" s="16">
        <f t="shared" si="0"/>
        <v>10</v>
      </c>
    </row>
    <row r="9" spans="1:11" x14ac:dyDescent="0.3">
      <c r="A9" s="106" t="s">
        <v>496</v>
      </c>
      <c r="B9" s="222" t="s">
        <v>483</v>
      </c>
      <c r="C9" s="8"/>
      <c r="D9" s="8"/>
      <c r="E9" s="8"/>
      <c r="F9" s="8"/>
      <c r="G9" s="8"/>
      <c r="H9" s="8"/>
      <c r="I9" s="8"/>
      <c r="J9" s="331"/>
      <c r="K9" s="16">
        <f t="shared" si="0"/>
        <v>0</v>
      </c>
    </row>
    <row r="10" spans="1:11" x14ac:dyDescent="0.3">
      <c r="A10" s="106" t="s">
        <v>497</v>
      </c>
      <c r="B10" s="222" t="s">
        <v>484</v>
      </c>
      <c r="C10" s="8"/>
      <c r="D10" s="8"/>
      <c r="E10" s="8"/>
      <c r="F10" s="8"/>
      <c r="G10" s="8"/>
      <c r="H10" s="8"/>
      <c r="I10" s="8"/>
      <c r="J10" s="331"/>
      <c r="K10" s="16">
        <f t="shared" si="0"/>
        <v>0</v>
      </c>
    </row>
    <row r="11" spans="1:11" x14ac:dyDescent="0.3">
      <c r="A11" s="106" t="s">
        <v>498</v>
      </c>
      <c r="B11" s="222" t="s">
        <v>485</v>
      </c>
      <c r="C11" s="8"/>
      <c r="D11" s="8"/>
      <c r="E11" s="8"/>
      <c r="F11" s="8"/>
      <c r="G11" s="8"/>
      <c r="H11" s="8"/>
      <c r="I11" s="8"/>
      <c r="J11" s="331"/>
      <c r="K11" s="16">
        <f t="shared" si="0"/>
        <v>0</v>
      </c>
    </row>
    <row r="12" spans="1:11" x14ac:dyDescent="0.3">
      <c r="A12" s="106" t="s">
        <v>492</v>
      </c>
      <c r="B12" s="222" t="s">
        <v>486</v>
      </c>
      <c r="C12" s="8"/>
      <c r="D12" s="8"/>
      <c r="E12" s="8"/>
      <c r="F12" s="8"/>
      <c r="G12" s="8"/>
      <c r="H12" s="8"/>
      <c r="I12" s="8"/>
      <c r="J12" s="331"/>
      <c r="K12" s="16">
        <f t="shared" si="0"/>
        <v>0</v>
      </c>
    </row>
    <row r="13" spans="1:11" x14ac:dyDescent="0.3">
      <c r="A13" s="106" t="s">
        <v>499</v>
      </c>
      <c r="B13" s="222" t="s">
        <v>487</v>
      </c>
      <c r="C13" s="8"/>
      <c r="D13" s="8"/>
      <c r="E13" s="8"/>
      <c r="F13" s="8"/>
      <c r="G13" s="8"/>
      <c r="H13" s="8"/>
      <c r="I13" s="8"/>
      <c r="J13" s="331"/>
      <c r="K13" s="16">
        <f t="shared" si="0"/>
        <v>0</v>
      </c>
    </row>
    <row r="14" spans="1:11" x14ac:dyDescent="0.3">
      <c r="A14" s="106" t="s">
        <v>500</v>
      </c>
      <c r="B14" s="222" t="s">
        <v>488</v>
      </c>
      <c r="C14" s="8"/>
      <c r="D14" s="8"/>
      <c r="E14" s="8"/>
      <c r="F14" s="8"/>
      <c r="G14" s="8"/>
      <c r="H14" s="8"/>
      <c r="I14" s="8"/>
      <c r="J14" s="331"/>
      <c r="K14" s="16">
        <f t="shared" si="0"/>
        <v>0</v>
      </c>
    </row>
    <row r="15" spans="1:11" x14ac:dyDescent="0.3">
      <c r="A15" s="106" t="s">
        <v>501</v>
      </c>
      <c r="B15" s="222" t="s">
        <v>489</v>
      </c>
      <c r="C15" s="8"/>
      <c r="D15" s="8"/>
      <c r="E15" s="8"/>
      <c r="F15" s="8"/>
      <c r="G15" s="8"/>
      <c r="H15" s="8"/>
      <c r="I15" s="8"/>
      <c r="J15" s="331"/>
      <c r="K15" s="16">
        <f t="shared" si="0"/>
        <v>0</v>
      </c>
    </row>
    <row r="16" spans="1:11" x14ac:dyDescent="0.3">
      <c r="A16" s="106" t="s">
        <v>491</v>
      </c>
      <c r="B16" s="222" t="s">
        <v>490</v>
      </c>
      <c r="C16" s="8"/>
      <c r="D16" s="8"/>
      <c r="E16" s="8"/>
      <c r="F16" s="8"/>
      <c r="G16" s="8"/>
      <c r="H16" s="8"/>
      <c r="I16" s="8"/>
      <c r="J16" s="331"/>
      <c r="K16" s="16">
        <f t="shared" si="0"/>
        <v>0</v>
      </c>
    </row>
    <row r="17" spans="1:11" x14ac:dyDescent="0.3">
      <c r="A17" s="223" t="s">
        <v>75</v>
      </c>
      <c r="B17" s="224" t="s">
        <v>90</v>
      </c>
      <c r="C17" s="11">
        <f>SUM(C6:C16)</f>
        <v>4</v>
      </c>
      <c r="D17" s="11">
        <f t="shared" ref="D17:J17" si="1">SUM(D6:D16)</f>
        <v>0</v>
      </c>
      <c r="E17" s="11">
        <f t="shared" si="1"/>
        <v>0</v>
      </c>
      <c r="F17" s="11">
        <f t="shared" si="1"/>
        <v>0</v>
      </c>
      <c r="G17" s="11">
        <f t="shared" si="1"/>
        <v>2</v>
      </c>
      <c r="H17" s="11">
        <f t="shared" si="1"/>
        <v>0</v>
      </c>
      <c r="I17" s="11">
        <f t="shared" si="1"/>
        <v>1</v>
      </c>
      <c r="J17" s="11">
        <f t="shared" si="1"/>
        <v>3</v>
      </c>
      <c r="K17" s="16">
        <f>SUM(K6:K16)</f>
        <v>10</v>
      </c>
    </row>
    <row r="18" spans="1:11" s="5" customFormat="1" x14ac:dyDescent="0.3">
      <c r="A18" s="108" t="s">
        <v>584</v>
      </c>
      <c r="B18" s="225"/>
      <c r="C18" s="443"/>
      <c r="D18" s="444"/>
      <c r="E18" s="444"/>
      <c r="F18" s="444"/>
      <c r="G18" s="444"/>
      <c r="H18" s="444"/>
      <c r="I18" s="444"/>
      <c r="J18" s="444"/>
      <c r="K18" s="445"/>
    </row>
    <row r="19" spans="1:11" s="2" customFormat="1" x14ac:dyDescent="0.3">
      <c r="A19" s="220" t="s">
        <v>479</v>
      </c>
      <c r="B19" s="221" t="s">
        <v>478</v>
      </c>
      <c r="C19" s="430"/>
      <c r="D19" s="431"/>
      <c r="E19" s="431"/>
      <c r="F19" s="431"/>
      <c r="G19" s="431"/>
      <c r="H19" s="431"/>
      <c r="I19" s="431"/>
      <c r="J19" s="431"/>
      <c r="K19" s="432"/>
    </row>
    <row r="20" spans="1:11" x14ac:dyDescent="0.3">
      <c r="A20" s="106" t="s">
        <v>493</v>
      </c>
      <c r="B20" s="222" t="s">
        <v>480</v>
      </c>
      <c r="C20" s="8"/>
      <c r="D20" s="8"/>
      <c r="E20" s="8"/>
      <c r="F20" s="8"/>
      <c r="G20" s="8"/>
      <c r="H20" s="8"/>
      <c r="I20" s="8"/>
      <c r="J20" s="331"/>
      <c r="K20" s="16">
        <f>SUM(C20:J20)</f>
        <v>0</v>
      </c>
    </row>
    <row r="21" spans="1:11" x14ac:dyDescent="0.3">
      <c r="A21" s="106" t="s">
        <v>494</v>
      </c>
      <c r="B21" s="222" t="s">
        <v>481</v>
      </c>
      <c r="C21" s="8"/>
      <c r="D21" s="8"/>
      <c r="E21" s="8"/>
      <c r="F21" s="8"/>
      <c r="G21" s="8"/>
      <c r="H21" s="8"/>
      <c r="I21" s="8"/>
      <c r="J21" s="331"/>
      <c r="K21" s="16">
        <f t="shared" ref="K21:K30" si="2">SUM(C21:J21)</f>
        <v>0</v>
      </c>
    </row>
    <row r="22" spans="1:11" x14ac:dyDescent="0.3">
      <c r="A22" s="106" t="s">
        <v>495</v>
      </c>
      <c r="B22" s="222" t="s">
        <v>482</v>
      </c>
      <c r="C22" s="8"/>
      <c r="D22" s="8"/>
      <c r="E22" s="8"/>
      <c r="F22" s="8"/>
      <c r="G22" s="8"/>
      <c r="H22" s="8"/>
      <c r="I22" s="8"/>
      <c r="J22" s="331"/>
      <c r="K22" s="16">
        <f t="shared" si="2"/>
        <v>0</v>
      </c>
    </row>
    <row r="23" spans="1:11" x14ac:dyDescent="0.3">
      <c r="A23" s="106" t="s">
        <v>496</v>
      </c>
      <c r="B23" s="222" t="s">
        <v>483</v>
      </c>
      <c r="C23" s="8"/>
      <c r="D23" s="8"/>
      <c r="E23" s="8"/>
      <c r="F23" s="8"/>
      <c r="G23" s="8"/>
      <c r="H23" s="8"/>
      <c r="I23" s="8"/>
      <c r="J23" s="331"/>
      <c r="K23" s="16">
        <f t="shared" si="2"/>
        <v>0</v>
      </c>
    </row>
    <row r="24" spans="1:11" x14ac:dyDescent="0.3">
      <c r="A24" s="106" t="s">
        <v>497</v>
      </c>
      <c r="B24" s="222" t="s">
        <v>484</v>
      </c>
      <c r="C24" s="8"/>
      <c r="D24" s="8"/>
      <c r="E24" s="8"/>
      <c r="F24" s="8"/>
      <c r="G24" s="8"/>
      <c r="H24" s="8"/>
      <c r="I24" s="8"/>
      <c r="J24" s="331"/>
      <c r="K24" s="16">
        <f t="shared" si="2"/>
        <v>0</v>
      </c>
    </row>
    <row r="25" spans="1:11" x14ac:dyDescent="0.3">
      <c r="A25" s="106" t="s">
        <v>498</v>
      </c>
      <c r="B25" s="222" t="s">
        <v>485</v>
      </c>
      <c r="C25" s="8"/>
      <c r="D25" s="8"/>
      <c r="E25" s="8"/>
      <c r="F25" s="8"/>
      <c r="G25" s="8"/>
      <c r="H25" s="8"/>
      <c r="I25" s="8"/>
      <c r="J25" s="331"/>
      <c r="K25" s="16">
        <f t="shared" si="2"/>
        <v>0</v>
      </c>
    </row>
    <row r="26" spans="1:11" x14ac:dyDescent="0.3">
      <c r="A26" s="106" t="s">
        <v>492</v>
      </c>
      <c r="B26" s="222" t="s">
        <v>486</v>
      </c>
      <c r="C26" s="8"/>
      <c r="D26" s="8"/>
      <c r="E26" s="8"/>
      <c r="F26" s="8"/>
      <c r="G26" s="8"/>
      <c r="H26" s="8"/>
      <c r="I26" s="8"/>
      <c r="J26" s="331"/>
      <c r="K26" s="16">
        <f t="shared" si="2"/>
        <v>0</v>
      </c>
    </row>
    <row r="27" spans="1:11" x14ac:dyDescent="0.3">
      <c r="A27" s="106" t="s">
        <v>499</v>
      </c>
      <c r="B27" s="222" t="s">
        <v>487</v>
      </c>
      <c r="C27" s="8"/>
      <c r="D27" s="8"/>
      <c r="E27" s="8"/>
      <c r="F27" s="8"/>
      <c r="G27" s="8"/>
      <c r="H27" s="8"/>
      <c r="I27" s="8"/>
      <c r="J27" s="331"/>
      <c r="K27" s="16">
        <f t="shared" si="2"/>
        <v>0</v>
      </c>
    </row>
    <row r="28" spans="1:11" x14ac:dyDescent="0.3">
      <c r="A28" s="106" t="s">
        <v>500</v>
      </c>
      <c r="B28" s="222" t="s">
        <v>488</v>
      </c>
      <c r="C28" s="8"/>
      <c r="D28" s="8"/>
      <c r="E28" s="8"/>
      <c r="F28" s="8"/>
      <c r="G28" s="8"/>
      <c r="H28" s="8"/>
      <c r="I28" s="8"/>
      <c r="J28" s="331"/>
      <c r="K28" s="16">
        <f t="shared" si="2"/>
        <v>0</v>
      </c>
    </row>
    <row r="29" spans="1:11" x14ac:dyDescent="0.3">
      <c r="A29" s="106" t="s">
        <v>501</v>
      </c>
      <c r="B29" s="222" t="s">
        <v>489</v>
      </c>
      <c r="C29" s="8"/>
      <c r="D29" s="8"/>
      <c r="E29" s="8"/>
      <c r="F29" s="8"/>
      <c r="G29" s="8"/>
      <c r="H29" s="8"/>
      <c r="I29" s="8"/>
      <c r="J29" s="331">
        <v>2</v>
      </c>
      <c r="K29" s="16">
        <f t="shared" si="2"/>
        <v>2</v>
      </c>
    </row>
    <row r="30" spans="1:11" x14ac:dyDescent="0.3">
      <c r="A30" s="106" t="s">
        <v>491</v>
      </c>
      <c r="B30" s="222" t="s">
        <v>490</v>
      </c>
      <c r="C30" s="8"/>
      <c r="D30" s="8"/>
      <c r="E30" s="8"/>
      <c r="F30" s="8"/>
      <c r="G30" s="8"/>
      <c r="H30" s="8"/>
      <c r="I30" s="8"/>
      <c r="J30" s="331"/>
      <c r="K30" s="16">
        <f t="shared" si="2"/>
        <v>0</v>
      </c>
    </row>
    <row r="31" spans="1:11" x14ac:dyDescent="0.3">
      <c r="A31" s="223" t="s">
        <v>75</v>
      </c>
      <c r="B31" s="224" t="s">
        <v>90</v>
      </c>
      <c r="C31" s="11">
        <f>SUM(C20:C30)</f>
        <v>0</v>
      </c>
      <c r="D31" s="11">
        <f t="shared" ref="D31:J31" si="3">SUM(D20:D30)</f>
        <v>0</v>
      </c>
      <c r="E31" s="11">
        <f t="shared" si="3"/>
        <v>0</v>
      </c>
      <c r="F31" s="11">
        <f t="shared" si="3"/>
        <v>0</v>
      </c>
      <c r="G31" s="11">
        <f t="shared" si="3"/>
        <v>0</v>
      </c>
      <c r="H31" s="11">
        <f t="shared" si="3"/>
        <v>0</v>
      </c>
      <c r="I31" s="11">
        <f t="shared" si="3"/>
        <v>0</v>
      </c>
      <c r="J31" s="11">
        <f t="shared" si="3"/>
        <v>2</v>
      </c>
      <c r="K31" s="16">
        <f>SUM(K20:K30)</f>
        <v>2</v>
      </c>
    </row>
    <row r="32" spans="1:11" x14ac:dyDescent="0.3">
      <c r="A32" s="108" t="s">
        <v>574</v>
      </c>
      <c r="B32" s="225"/>
      <c r="C32" s="443"/>
      <c r="D32" s="444"/>
      <c r="E32" s="444"/>
      <c r="F32" s="444"/>
      <c r="G32" s="444"/>
      <c r="H32" s="444"/>
      <c r="I32" s="444"/>
      <c r="J32" s="444"/>
      <c r="K32" s="445"/>
    </row>
    <row r="33" spans="1:11" x14ac:dyDescent="0.3">
      <c r="A33" s="220" t="s">
        <v>479</v>
      </c>
      <c r="B33" s="221" t="s">
        <v>478</v>
      </c>
      <c r="C33" s="430"/>
      <c r="D33" s="431"/>
      <c r="E33" s="431"/>
      <c r="F33" s="431"/>
      <c r="G33" s="431"/>
      <c r="H33" s="431"/>
      <c r="I33" s="431"/>
      <c r="J33" s="431"/>
      <c r="K33" s="432"/>
    </row>
    <row r="34" spans="1:11" x14ac:dyDescent="0.3">
      <c r="A34" s="106" t="s">
        <v>493</v>
      </c>
      <c r="B34" s="222" t="s">
        <v>480</v>
      </c>
      <c r="C34" s="8"/>
      <c r="D34" s="8"/>
      <c r="E34" s="8"/>
      <c r="F34" s="8"/>
      <c r="G34" s="8"/>
      <c r="H34" s="8"/>
      <c r="I34" s="8"/>
      <c r="J34" s="331"/>
      <c r="K34" s="16">
        <f>SUM(C34:J34)</f>
        <v>0</v>
      </c>
    </row>
    <row r="35" spans="1:11" x14ac:dyDescent="0.3">
      <c r="A35" s="106" t="s">
        <v>494</v>
      </c>
      <c r="B35" s="222" t="s">
        <v>481</v>
      </c>
      <c r="C35" s="8"/>
      <c r="D35" s="8"/>
      <c r="E35" s="8"/>
      <c r="F35" s="8"/>
      <c r="G35" s="8"/>
      <c r="H35" s="8"/>
      <c r="I35" s="8"/>
      <c r="J35" s="331"/>
      <c r="K35" s="16">
        <f t="shared" ref="K35:K44" si="4">SUM(C35:J35)</f>
        <v>0</v>
      </c>
    </row>
    <row r="36" spans="1:11" x14ac:dyDescent="0.3">
      <c r="A36" s="106" t="s">
        <v>495</v>
      </c>
      <c r="B36" s="222" t="s">
        <v>482</v>
      </c>
      <c r="C36" s="8"/>
      <c r="D36" s="8"/>
      <c r="E36" s="8"/>
      <c r="F36" s="8"/>
      <c r="G36" s="8"/>
      <c r="H36" s="8"/>
      <c r="I36" s="8"/>
      <c r="J36" s="331"/>
      <c r="K36" s="16">
        <f t="shared" si="4"/>
        <v>0</v>
      </c>
    </row>
    <row r="37" spans="1:11" x14ac:dyDescent="0.3">
      <c r="A37" s="106" t="s">
        <v>496</v>
      </c>
      <c r="B37" s="222" t="s">
        <v>483</v>
      </c>
      <c r="C37" s="8"/>
      <c r="D37" s="8"/>
      <c r="E37" s="8"/>
      <c r="F37" s="8"/>
      <c r="G37" s="8"/>
      <c r="H37" s="8"/>
      <c r="I37" s="8"/>
      <c r="J37" s="331"/>
      <c r="K37" s="16">
        <f t="shared" si="4"/>
        <v>0</v>
      </c>
    </row>
    <row r="38" spans="1:11" x14ac:dyDescent="0.3">
      <c r="A38" s="106" t="s">
        <v>497</v>
      </c>
      <c r="B38" s="222" t="s">
        <v>484</v>
      </c>
      <c r="C38" s="8"/>
      <c r="D38" s="8"/>
      <c r="E38" s="8"/>
      <c r="F38" s="8"/>
      <c r="G38" s="8"/>
      <c r="H38" s="8"/>
      <c r="I38" s="8"/>
      <c r="J38" s="331"/>
      <c r="K38" s="16">
        <f t="shared" si="4"/>
        <v>0</v>
      </c>
    </row>
    <row r="39" spans="1:11" x14ac:dyDescent="0.3">
      <c r="A39" s="106" t="s">
        <v>498</v>
      </c>
      <c r="B39" s="222" t="s">
        <v>485</v>
      </c>
      <c r="C39" s="8"/>
      <c r="D39" s="8"/>
      <c r="E39" s="8"/>
      <c r="F39" s="8"/>
      <c r="G39" s="8"/>
      <c r="H39" s="8"/>
      <c r="I39" s="8"/>
      <c r="J39" s="331"/>
      <c r="K39" s="16">
        <f t="shared" si="4"/>
        <v>0</v>
      </c>
    </row>
    <row r="40" spans="1:11" x14ac:dyDescent="0.3">
      <c r="A40" s="106" t="s">
        <v>492</v>
      </c>
      <c r="B40" s="222" t="s">
        <v>486</v>
      </c>
      <c r="C40" s="8"/>
      <c r="D40" s="8"/>
      <c r="E40" s="8"/>
      <c r="F40" s="8"/>
      <c r="G40" s="8"/>
      <c r="H40" s="8"/>
      <c r="I40" s="8"/>
      <c r="J40" s="331"/>
      <c r="K40" s="16">
        <f t="shared" si="4"/>
        <v>0</v>
      </c>
    </row>
    <row r="41" spans="1:11" x14ac:dyDescent="0.3">
      <c r="A41" s="106" t="s">
        <v>499</v>
      </c>
      <c r="B41" s="222" t="s">
        <v>487</v>
      </c>
      <c r="C41" s="8"/>
      <c r="D41" s="8"/>
      <c r="E41" s="8"/>
      <c r="F41" s="8"/>
      <c r="G41" s="8"/>
      <c r="H41" s="8"/>
      <c r="I41" s="8"/>
      <c r="J41" s="331"/>
      <c r="K41" s="16">
        <f t="shared" si="4"/>
        <v>0</v>
      </c>
    </row>
    <row r="42" spans="1:11" x14ac:dyDescent="0.3">
      <c r="A42" s="106" t="s">
        <v>500</v>
      </c>
      <c r="B42" s="222" t="s">
        <v>488</v>
      </c>
      <c r="C42" s="8"/>
      <c r="D42" s="8"/>
      <c r="E42" s="8"/>
      <c r="F42" s="8"/>
      <c r="G42" s="8"/>
      <c r="H42" s="8"/>
      <c r="I42" s="8"/>
      <c r="J42" s="331"/>
      <c r="K42" s="16">
        <f t="shared" si="4"/>
        <v>0</v>
      </c>
    </row>
    <row r="43" spans="1:11" x14ac:dyDescent="0.3">
      <c r="A43" s="106" t="s">
        <v>501</v>
      </c>
      <c r="B43" s="222" t="s">
        <v>489</v>
      </c>
      <c r="C43" s="8"/>
      <c r="D43" s="8"/>
      <c r="E43" s="8"/>
      <c r="F43" s="8"/>
      <c r="G43" s="8"/>
      <c r="H43" s="8"/>
      <c r="I43" s="8"/>
      <c r="J43" s="331"/>
      <c r="K43" s="16">
        <f t="shared" si="4"/>
        <v>0</v>
      </c>
    </row>
    <row r="44" spans="1:11" x14ac:dyDescent="0.3">
      <c r="A44" s="106" t="s">
        <v>491</v>
      </c>
      <c r="B44" s="222" t="s">
        <v>490</v>
      </c>
      <c r="C44" s="8"/>
      <c r="D44" s="8"/>
      <c r="E44" s="8"/>
      <c r="F44" s="8"/>
      <c r="G44" s="8"/>
      <c r="H44" s="8"/>
      <c r="I44" s="8"/>
      <c r="J44" s="331"/>
      <c r="K44" s="16">
        <f t="shared" si="4"/>
        <v>0</v>
      </c>
    </row>
    <row r="45" spans="1:11" ht="14.4" thickBot="1" x14ac:dyDescent="0.35">
      <c r="A45" s="223" t="s">
        <v>75</v>
      </c>
      <c r="B45" s="224" t="s">
        <v>90</v>
      </c>
      <c r="C45" s="11">
        <f>SUM(C34:C44)</f>
        <v>0</v>
      </c>
      <c r="D45" s="11">
        <f t="shared" ref="D45:J45" si="5">SUM(D34:D44)</f>
        <v>0</v>
      </c>
      <c r="E45" s="11">
        <f t="shared" si="5"/>
        <v>0</v>
      </c>
      <c r="F45" s="11">
        <f t="shared" si="5"/>
        <v>0</v>
      </c>
      <c r="G45" s="11">
        <f t="shared" si="5"/>
        <v>0</v>
      </c>
      <c r="H45" s="11">
        <f t="shared" si="5"/>
        <v>0</v>
      </c>
      <c r="I45" s="11">
        <f t="shared" si="5"/>
        <v>0</v>
      </c>
      <c r="J45" s="11">
        <f t="shared" si="5"/>
        <v>0</v>
      </c>
      <c r="K45" s="16">
        <f>SUM(K34:K44)</f>
        <v>0</v>
      </c>
    </row>
    <row r="46" spans="1:11" x14ac:dyDescent="0.3">
      <c r="A46" s="69" t="s">
        <v>580</v>
      </c>
      <c r="B46" s="42"/>
      <c r="C46" s="446"/>
      <c r="D46" s="447"/>
      <c r="E46" s="447"/>
      <c r="F46" s="447"/>
      <c r="G46" s="447"/>
      <c r="H46" s="447"/>
      <c r="I46" s="447"/>
      <c r="J46" s="447"/>
      <c r="K46" s="448"/>
    </row>
    <row r="47" spans="1:11" x14ac:dyDescent="0.3">
      <c r="A47" s="220" t="s">
        <v>479</v>
      </c>
      <c r="B47" s="221" t="s">
        <v>478</v>
      </c>
      <c r="C47" s="430"/>
      <c r="D47" s="431"/>
      <c r="E47" s="431"/>
      <c r="F47" s="431"/>
      <c r="G47" s="431"/>
      <c r="H47" s="431"/>
      <c r="I47" s="431"/>
      <c r="J47" s="431"/>
      <c r="K47" s="432"/>
    </row>
    <row r="48" spans="1:11" x14ac:dyDescent="0.3">
      <c r="A48" s="106" t="s">
        <v>493</v>
      </c>
      <c r="B48" s="222" t="s">
        <v>480</v>
      </c>
      <c r="C48" s="8"/>
      <c r="D48" s="8"/>
      <c r="E48" s="8"/>
      <c r="F48" s="8"/>
      <c r="G48" s="8"/>
      <c r="H48" s="8"/>
      <c r="I48" s="8"/>
      <c r="J48" s="331"/>
      <c r="K48" s="16">
        <f>SUM(C48:J48)</f>
        <v>0</v>
      </c>
    </row>
    <row r="49" spans="1:11" x14ac:dyDescent="0.3">
      <c r="A49" s="106" t="s">
        <v>494</v>
      </c>
      <c r="B49" s="222" t="s">
        <v>481</v>
      </c>
      <c r="C49" s="8"/>
      <c r="D49" s="8"/>
      <c r="E49" s="8"/>
      <c r="F49" s="8"/>
      <c r="G49" s="8"/>
      <c r="H49" s="8"/>
      <c r="I49" s="8"/>
      <c r="J49" s="331"/>
      <c r="K49" s="16">
        <f t="shared" ref="K49:K58" si="6">SUM(C49:J49)</f>
        <v>0</v>
      </c>
    </row>
    <row r="50" spans="1:11" x14ac:dyDescent="0.3">
      <c r="A50" s="106" t="s">
        <v>495</v>
      </c>
      <c r="B50" s="222" t="s">
        <v>482</v>
      </c>
      <c r="C50" s="8"/>
      <c r="D50" s="8"/>
      <c r="E50" s="8"/>
      <c r="F50" s="8"/>
      <c r="G50" s="8"/>
      <c r="H50" s="8"/>
      <c r="I50" s="8"/>
      <c r="J50" s="331"/>
      <c r="K50" s="16">
        <f t="shared" si="6"/>
        <v>0</v>
      </c>
    </row>
    <row r="51" spans="1:11" x14ac:dyDescent="0.3">
      <c r="A51" s="106" t="s">
        <v>496</v>
      </c>
      <c r="B51" s="222" t="s">
        <v>483</v>
      </c>
      <c r="C51" s="8"/>
      <c r="D51" s="8"/>
      <c r="E51" s="8"/>
      <c r="F51" s="8"/>
      <c r="G51" s="8"/>
      <c r="H51" s="8"/>
      <c r="I51" s="8"/>
      <c r="J51" s="331"/>
      <c r="K51" s="16">
        <f t="shared" si="6"/>
        <v>0</v>
      </c>
    </row>
    <row r="52" spans="1:11" x14ac:dyDescent="0.3">
      <c r="A52" s="106" t="s">
        <v>497</v>
      </c>
      <c r="B52" s="222" t="s">
        <v>484</v>
      </c>
      <c r="C52" s="8"/>
      <c r="D52" s="8"/>
      <c r="E52" s="8"/>
      <c r="F52" s="8"/>
      <c r="G52" s="8"/>
      <c r="H52" s="8"/>
      <c r="I52" s="8"/>
      <c r="J52" s="331"/>
      <c r="K52" s="16">
        <f t="shared" si="6"/>
        <v>0</v>
      </c>
    </row>
    <row r="53" spans="1:11" x14ac:dyDescent="0.3">
      <c r="A53" s="106" t="s">
        <v>498</v>
      </c>
      <c r="B53" s="222" t="s">
        <v>485</v>
      </c>
      <c r="C53" s="8"/>
      <c r="D53" s="8"/>
      <c r="E53" s="8"/>
      <c r="F53" s="8"/>
      <c r="G53" s="8"/>
      <c r="H53" s="8"/>
      <c r="I53" s="8"/>
      <c r="J53" s="331"/>
      <c r="K53" s="16">
        <f t="shared" si="6"/>
        <v>0</v>
      </c>
    </row>
    <row r="54" spans="1:11" x14ac:dyDescent="0.3">
      <c r="A54" s="106" t="s">
        <v>492</v>
      </c>
      <c r="B54" s="222" t="s">
        <v>486</v>
      </c>
      <c r="C54" s="8"/>
      <c r="D54" s="8"/>
      <c r="E54" s="8"/>
      <c r="F54" s="8"/>
      <c r="G54" s="8"/>
      <c r="H54" s="8"/>
      <c r="I54" s="8"/>
      <c r="J54" s="331"/>
      <c r="K54" s="16">
        <f t="shared" si="6"/>
        <v>0</v>
      </c>
    </row>
    <row r="55" spans="1:11" x14ac:dyDescent="0.3">
      <c r="A55" s="106" t="s">
        <v>499</v>
      </c>
      <c r="B55" s="222" t="s">
        <v>487</v>
      </c>
      <c r="C55" s="8"/>
      <c r="D55" s="8"/>
      <c r="E55" s="8"/>
      <c r="F55" s="8"/>
      <c r="G55" s="8"/>
      <c r="H55" s="8"/>
      <c r="I55" s="8"/>
      <c r="J55" s="331"/>
      <c r="K55" s="16">
        <f t="shared" si="6"/>
        <v>0</v>
      </c>
    </row>
    <row r="56" spans="1:11" x14ac:dyDescent="0.3">
      <c r="A56" s="106" t="s">
        <v>500</v>
      </c>
      <c r="B56" s="222" t="s">
        <v>488</v>
      </c>
      <c r="C56" s="8"/>
      <c r="D56" s="8"/>
      <c r="E56" s="8"/>
      <c r="F56" s="8"/>
      <c r="G56" s="8"/>
      <c r="H56" s="8"/>
      <c r="I56" s="8"/>
      <c r="J56" s="331"/>
      <c r="K56" s="16">
        <f t="shared" si="6"/>
        <v>0</v>
      </c>
    </row>
    <row r="57" spans="1:11" x14ac:dyDescent="0.3">
      <c r="A57" s="106" t="s">
        <v>501</v>
      </c>
      <c r="B57" s="222" t="s">
        <v>489</v>
      </c>
      <c r="C57" s="8">
        <v>249</v>
      </c>
      <c r="D57" s="8"/>
      <c r="E57" s="8">
        <v>16</v>
      </c>
      <c r="F57" s="8"/>
      <c r="G57" s="8"/>
      <c r="H57" s="8"/>
      <c r="I57" s="8"/>
      <c r="J57" s="331"/>
      <c r="K57" s="16">
        <f t="shared" si="6"/>
        <v>265</v>
      </c>
    </row>
    <row r="58" spans="1:11" x14ac:dyDescent="0.3">
      <c r="A58" s="106" t="s">
        <v>491</v>
      </c>
      <c r="B58" s="222" t="s">
        <v>490</v>
      </c>
      <c r="C58" s="8"/>
      <c r="D58" s="8"/>
      <c r="E58" s="8"/>
      <c r="F58" s="8"/>
      <c r="G58" s="8"/>
      <c r="H58" s="8"/>
      <c r="I58" s="8"/>
      <c r="J58" s="331"/>
      <c r="K58" s="16">
        <f t="shared" si="6"/>
        <v>0</v>
      </c>
    </row>
    <row r="59" spans="1:11" x14ac:dyDescent="0.3">
      <c r="A59" s="223" t="s">
        <v>75</v>
      </c>
      <c r="B59" s="224" t="s">
        <v>90</v>
      </c>
      <c r="C59" s="11">
        <f>SUM(C48:C58)</f>
        <v>249</v>
      </c>
      <c r="D59" s="11">
        <f t="shared" ref="D59:J59" si="7">SUM(D48:D58)</f>
        <v>0</v>
      </c>
      <c r="E59" s="11">
        <f t="shared" si="7"/>
        <v>16</v>
      </c>
      <c r="F59" s="11">
        <f t="shared" si="7"/>
        <v>0</v>
      </c>
      <c r="G59" s="11">
        <f t="shared" si="7"/>
        <v>0</v>
      </c>
      <c r="H59" s="11">
        <f t="shared" si="7"/>
        <v>0</v>
      </c>
      <c r="I59" s="11">
        <f t="shared" si="7"/>
        <v>0</v>
      </c>
      <c r="J59" s="11">
        <f t="shared" si="7"/>
        <v>0</v>
      </c>
      <c r="K59" s="16">
        <f>SUM(K48:K58)</f>
        <v>265</v>
      </c>
    </row>
    <row r="60" spans="1:11" x14ac:dyDescent="0.3">
      <c r="A60" s="108" t="s">
        <v>577</v>
      </c>
      <c r="B60" s="225"/>
      <c r="C60" s="443"/>
      <c r="D60" s="444"/>
      <c r="E60" s="444"/>
      <c r="F60" s="444"/>
      <c r="G60" s="444"/>
      <c r="H60" s="444"/>
      <c r="I60" s="444"/>
      <c r="J60" s="444"/>
      <c r="K60" s="445"/>
    </row>
    <row r="61" spans="1:11" x14ac:dyDescent="0.3">
      <c r="A61" s="220" t="s">
        <v>479</v>
      </c>
      <c r="B61" s="221" t="s">
        <v>478</v>
      </c>
      <c r="C61" s="430"/>
      <c r="D61" s="431"/>
      <c r="E61" s="431"/>
      <c r="F61" s="431"/>
      <c r="G61" s="431"/>
      <c r="H61" s="431"/>
      <c r="I61" s="431"/>
      <c r="J61" s="431"/>
      <c r="K61" s="432"/>
    </row>
    <row r="62" spans="1:11" x14ac:dyDescent="0.3">
      <c r="A62" s="106" t="s">
        <v>493</v>
      </c>
      <c r="B62" s="222" t="s">
        <v>480</v>
      </c>
      <c r="C62" s="8"/>
      <c r="D62" s="8"/>
      <c r="E62" s="8"/>
      <c r="F62" s="8"/>
      <c r="G62" s="8"/>
      <c r="H62" s="8"/>
      <c r="I62" s="8"/>
      <c r="J62" s="331"/>
      <c r="K62" s="16">
        <f>SUM(C62:J62)</f>
        <v>0</v>
      </c>
    </row>
    <row r="63" spans="1:11" x14ac:dyDescent="0.3">
      <c r="A63" s="106" t="s">
        <v>494</v>
      </c>
      <c r="B63" s="222" t="s">
        <v>481</v>
      </c>
      <c r="C63" s="8"/>
      <c r="D63" s="8"/>
      <c r="E63" s="8"/>
      <c r="F63" s="8"/>
      <c r="G63" s="8"/>
      <c r="H63" s="8"/>
      <c r="I63" s="8"/>
      <c r="J63" s="331"/>
      <c r="K63" s="16">
        <f t="shared" ref="K63:K72" si="8">SUM(C63:J63)</f>
        <v>0</v>
      </c>
    </row>
    <row r="64" spans="1:11" x14ac:dyDescent="0.3">
      <c r="A64" s="106" t="s">
        <v>495</v>
      </c>
      <c r="B64" s="222" t="s">
        <v>482</v>
      </c>
      <c r="C64" s="8"/>
      <c r="D64" s="8"/>
      <c r="E64" s="8"/>
      <c r="F64" s="8"/>
      <c r="G64" s="8"/>
      <c r="H64" s="8"/>
      <c r="I64" s="8"/>
      <c r="J64" s="331"/>
      <c r="K64" s="16">
        <f t="shared" si="8"/>
        <v>0</v>
      </c>
    </row>
    <row r="65" spans="1:11" x14ac:dyDescent="0.3">
      <c r="A65" s="106" t="s">
        <v>496</v>
      </c>
      <c r="B65" s="222" t="s">
        <v>483</v>
      </c>
      <c r="C65" s="8"/>
      <c r="D65" s="8"/>
      <c r="E65" s="8"/>
      <c r="F65" s="8"/>
      <c r="G65" s="8"/>
      <c r="H65" s="8"/>
      <c r="I65" s="8"/>
      <c r="J65" s="331"/>
      <c r="K65" s="16">
        <f t="shared" si="8"/>
        <v>0</v>
      </c>
    </row>
    <row r="66" spans="1:11" x14ac:dyDescent="0.3">
      <c r="A66" s="106" t="s">
        <v>497</v>
      </c>
      <c r="B66" s="222" t="s">
        <v>484</v>
      </c>
      <c r="C66" s="8"/>
      <c r="D66" s="8"/>
      <c r="E66" s="8"/>
      <c r="F66" s="8"/>
      <c r="G66" s="8"/>
      <c r="H66" s="8"/>
      <c r="I66" s="8"/>
      <c r="J66" s="331"/>
      <c r="K66" s="16">
        <f t="shared" si="8"/>
        <v>0</v>
      </c>
    </row>
    <row r="67" spans="1:11" x14ac:dyDescent="0.3">
      <c r="A67" s="106" t="s">
        <v>498</v>
      </c>
      <c r="B67" s="222" t="s">
        <v>485</v>
      </c>
      <c r="C67" s="8"/>
      <c r="D67" s="8"/>
      <c r="E67" s="8"/>
      <c r="F67" s="8"/>
      <c r="G67" s="8"/>
      <c r="H67" s="8"/>
      <c r="I67" s="8"/>
      <c r="J67" s="331"/>
      <c r="K67" s="16">
        <f t="shared" si="8"/>
        <v>0</v>
      </c>
    </row>
    <row r="68" spans="1:11" x14ac:dyDescent="0.3">
      <c r="A68" s="106" t="s">
        <v>492</v>
      </c>
      <c r="B68" s="222" t="s">
        <v>486</v>
      </c>
      <c r="C68" s="8"/>
      <c r="D68" s="8"/>
      <c r="E68" s="8"/>
      <c r="F68" s="8"/>
      <c r="G68" s="8"/>
      <c r="H68" s="8"/>
      <c r="I68" s="8"/>
      <c r="J68" s="331"/>
      <c r="K68" s="16">
        <f t="shared" si="8"/>
        <v>0</v>
      </c>
    </row>
    <row r="69" spans="1:11" x14ac:dyDescent="0.3">
      <c r="A69" s="106" t="s">
        <v>499</v>
      </c>
      <c r="B69" s="222" t="s">
        <v>487</v>
      </c>
      <c r="C69" s="8"/>
      <c r="D69" s="8"/>
      <c r="E69" s="8"/>
      <c r="F69" s="8"/>
      <c r="G69" s="8"/>
      <c r="H69" s="8"/>
      <c r="I69" s="8"/>
      <c r="J69" s="331"/>
      <c r="K69" s="16">
        <f t="shared" si="8"/>
        <v>0</v>
      </c>
    </row>
    <row r="70" spans="1:11" x14ac:dyDescent="0.3">
      <c r="A70" s="106" t="s">
        <v>500</v>
      </c>
      <c r="B70" s="222" t="s">
        <v>488</v>
      </c>
      <c r="C70" s="8"/>
      <c r="D70" s="8"/>
      <c r="E70" s="8"/>
      <c r="F70" s="8"/>
      <c r="G70" s="8"/>
      <c r="H70" s="8"/>
      <c r="I70" s="8"/>
      <c r="J70" s="331"/>
      <c r="K70" s="16">
        <f t="shared" si="8"/>
        <v>0</v>
      </c>
    </row>
    <row r="71" spans="1:11" x14ac:dyDescent="0.3">
      <c r="A71" s="106" t="s">
        <v>501</v>
      </c>
      <c r="B71" s="222" t="s">
        <v>489</v>
      </c>
      <c r="C71" s="8"/>
      <c r="D71" s="8"/>
      <c r="E71" s="8"/>
      <c r="F71" s="8"/>
      <c r="G71" s="8"/>
      <c r="H71" s="8"/>
      <c r="I71" s="8"/>
      <c r="J71" s="331"/>
      <c r="K71" s="16">
        <f t="shared" si="8"/>
        <v>0</v>
      </c>
    </row>
    <row r="72" spans="1:11" x14ac:dyDescent="0.3">
      <c r="A72" s="106" t="s">
        <v>491</v>
      </c>
      <c r="B72" s="222" t="s">
        <v>490</v>
      </c>
      <c r="C72" s="8"/>
      <c r="D72" s="8"/>
      <c r="E72" s="8"/>
      <c r="F72" s="8"/>
      <c r="G72" s="8"/>
      <c r="H72" s="8"/>
      <c r="I72" s="8"/>
      <c r="J72" s="331"/>
      <c r="K72" s="16">
        <f t="shared" si="8"/>
        <v>0</v>
      </c>
    </row>
    <row r="73" spans="1:11" x14ac:dyDescent="0.3">
      <c r="A73" s="223" t="s">
        <v>75</v>
      </c>
      <c r="B73" s="224" t="s">
        <v>90</v>
      </c>
      <c r="C73" s="11">
        <f>SUM(C62:C72)</f>
        <v>0</v>
      </c>
      <c r="D73" s="11">
        <f t="shared" ref="D73:J73" si="9">SUM(D62:D72)</f>
        <v>0</v>
      </c>
      <c r="E73" s="11">
        <f t="shared" si="9"/>
        <v>0</v>
      </c>
      <c r="F73" s="11">
        <f t="shared" si="9"/>
        <v>0</v>
      </c>
      <c r="G73" s="11">
        <f t="shared" si="9"/>
        <v>0</v>
      </c>
      <c r="H73" s="11">
        <f t="shared" si="9"/>
        <v>0</v>
      </c>
      <c r="I73" s="11">
        <f t="shared" si="9"/>
        <v>0</v>
      </c>
      <c r="J73" s="11">
        <f t="shared" si="9"/>
        <v>0</v>
      </c>
      <c r="K73" s="16">
        <f>SUM(K62:K72)</f>
        <v>0</v>
      </c>
    </row>
    <row r="74" spans="1:11" x14ac:dyDescent="0.3">
      <c r="A74" s="108" t="s">
        <v>578</v>
      </c>
      <c r="B74" s="225"/>
      <c r="C74" s="443"/>
      <c r="D74" s="444"/>
      <c r="E74" s="444"/>
      <c r="F74" s="444"/>
      <c r="G74" s="444"/>
      <c r="H74" s="444"/>
      <c r="I74" s="444"/>
      <c r="J74" s="444"/>
      <c r="K74" s="445"/>
    </row>
    <row r="75" spans="1:11" x14ac:dyDescent="0.3">
      <c r="A75" s="220" t="s">
        <v>479</v>
      </c>
      <c r="B75" s="221" t="s">
        <v>478</v>
      </c>
      <c r="C75" s="430"/>
      <c r="D75" s="431"/>
      <c r="E75" s="431"/>
      <c r="F75" s="431"/>
      <c r="G75" s="431"/>
      <c r="H75" s="431"/>
      <c r="I75" s="431"/>
      <c r="J75" s="431"/>
      <c r="K75" s="432"/>
    </row>
    <row r="76" spans="1:11" x14ac:dyDescent="0.3">
      <c r="A76" s="106" t="s">
        <v>493</v>
      </c>
      <c r="B76" s="222" t="s">
        <v>480</v>
      </c>
      <c r="C76" s="8"/>
      <c r="D76" s="8"/>
      <c r="E76" s="8"/>
      <c r="F76" s="8"/>
      <c r="G76" s="8"/>
      <c r="H76" s="8"/>
      <c r="I76" s="8"/>
      <c r="J76" s="331"/>
      <c r="K76" s="16">
        <f>SUM(C76:J76)</f>
        <v>0</v>
      </c>
    </row>
    <row r="77" spans="1:11" x14ac:dyDescent="0.3">
      <c r="A77" s="106" t="s">
        <v>494</v>
      </c>
      <c r="B77" s="222" t="s">
        <v>481</v>
      </c>
      <c r="C77" s="8"/>
      <c r="D77" s="8"/>
      <c r="E77" s="8"/>
      <c r="F77" s="8"/>
      <c r="G77" s="8"/>
      <c r="H77" s="8"/>
      <c r="I77" s="8"/>
      <c r="J77" s="331"/>
      <c r="K77" s="16">
        <f t="shared" ref="K77:K86" si="10">SUM(C77:J77)</f>
        <v>0</v>
      </c>
    </row>
    <row r="78" spans="1:11" x14ac:dyDescent="0.3">
      <c r="A78" s="106" t="s">
        <v>495</v>
      </c>
      <c r="B78" s="222" t="s">
        <v>482</v>
      </c>
      <c r="C78" s="8"/>
      <c r="D78" s="8"/>
      <c r="E78" s="8"/>
      <c r="F78" s="8"/>
      <c r="G78" s="8"/>
      <c r="H78" s="8"/>
      <c r="I78" s="8"/>
      <c r="J78" s="331"/>
      <c r="K78" s="16">
        <f t="shared" si="10"/>
        <v>0</v>
      </c>
    </row>
    <row r="79" spans="1:11" x14ac:dyDescent="0.3">
      <c r="A79" s="106" t="s">
        <v>496</v>
      </c>
      <c r="B79" s="222" t="s">
        <v>483</v>
      </c>
      <c r="C79" s="8"/>
      <c r="D79" s="8"/>
      <c r="E79" s="8"/>
      <c r="F79" s="8"/>
      <c r="G79" s="8"/>
      <c r="H79" s="8"/>
      <c r="I79" s="8"/>
      <c r="J79" s="331"/>
      <c r="K79" s="16">
        <f t="shared" si="10"/>
        <v>0</v>
      </c>
    </row>
    <row r="80" spans="1:11" x14ac:dyDescent="0.3">
      <c r="A80" s="106" t="s">
        <v>497</v>
      </c>
      <c r="B80" s="222" t="s">
        <v>484</v>
      </c>
      <c r="C80" s="8"/>
      <c r="D80" s="8"/>
      <c r="E80" s="8"/>
      <c r="F80" s="8"/>
      <c r="G80" s="8"/>
      <c r="H80" s="8"/>
      <c r="I80" s="8"/>
      <c r="J80" s="331"/>
      <c r="K80" s="16">
        <f t="shared" si="10"/>
        <v>0</v>
      </c>
    </row>
    <row r="81" spans="1:11" x14ac:dyDescent="0.3">
      <c r="A81" s="106" t="s">
        <v>498</v>
      </c>
      <c r="B81" s="222" t="s">
        <v>485</v>
      </c>
      <c r="C81" s="8">
        <v>13</v>
      </c>
      <c r="D81" s="8"/>
      <c r="E81" s="8"/>
      <c r="F81" s="8"/>
      <c r="G81" s="8">
        <v>8</v>
      </c>
      <c r="H81" s="8"/>
      <c r="I81" s="8"/>
      <c r="J81" s="331"/>
      <c r="K81" s="16">
        <f t="shared" si="10"/>
        <v>21</v>
      </c>
    </row>
    <row r="82" spans="1:11" x14ac:dyDescent="0.3">
      <c r="A82" s="106" t="s">
        <v>492</v>
      </c>
      <c r="B82" s="222" t="s">
        <v>486</v>
      </c>
      <c r="C82" s="8"/>
      <c r="D82" s="8"/>
      <c r="E82" s="8"/>
      <c r="F82" s="8"/>
      <c r="G82" s="8"/>
      <c r="H82" s="8"/>
      <c r="I82" s="8"/>
      <c r="J82" s="331"/>
      <c r="K82" s="16">
        <f t="shared" si="10"/>
        <v>0</v>
      </c>
    </row>
    <row r="83" spans="1:11" x14ac:dyDescent="0.3">
      <c r="A83" s="106" t="s">
        <v>499</v>
      </c>
      <c r="B83" s="222" t="s">
        <v>487</v>
      </c>
      <c r="C83" s="8"/>
      <c r="D83" s="8"/>
      <c r="E83" s="8"/>
      <c r="F83" s="8"/>
      <c r="G83" s="8"/>
      <c r="H83" s="8"/>
      <c r="I83" s="8"/>
      <c r="J83" s="331"/>
      <c r="K83" s="16">
        <f t="shared" si="10"/>
        <v>0</v>
      </c>
    </row>
    <row r="84" spans="1:11" x14ac:dyDescent="0.3">
      <c r="A84" s="106" t="s">
        <v>500</v>
      </c>
      <c r="B84" s="222" t="s">
        <v>488</v>
      </c>
      <c r="C84" s="8"/>
      <c r="D84" s="8"/>
      <c r="E84" s="8"/>
      <c r="F84" s="8"/>
      <c r="G84" s="8"/>
      <c r="H84" s="8"/>
      <c r="I84" s="8"/>
      <c r="J84" s="331"/>
      <c r="K84" s="16">
        <f t="shared" si="10"/>
        <v>0</v>
      </c>
    </row>
    <row r="85" spans="1:11" x14ac:dyDescent="0.3">
      <c r="A85" s="106" t="s">
        <v>501</v>
      </c>
      <c r="B85" s="222" t="s">
        <v>489</v>
      </c>
      <c r="C85" s="8"/>
      <c r="D85" s="8"/>
      <c r="E85" s="8"/>
      <c r="F85" s="8"/>
      <c r="G85" s="8"/>
      <c r="H85" s="8"/>
      <c r="I85" s="8"/>
      <c r="J85" s="331"/>
      <c r="K85" s="16">
        <f t="shared" si="10"/>
        <v>0</v>
      </c>
    </row>
    <row r="86" spans="1:11" x14ac:dyDescent="0.3">
      <c r="A86" s="106" t="s">
        <v>491</v>
      </c>
      <c r="B86" s="222" t="s">
        <v>490</v>
      </c>
      <c r="C86" s="8"/>
      <c r="D86" s="8"/>
      <c r="E86" s="8"/>
      <c r="F86" s="8"/>
      <c r="G86" s="8"/>
      <c r="H86" s="8"/>
      <c r="I86" s="8"/>
      <c r="J86" s="331"/>
      <c r="K86" s="16">
        <f t="shared" si="10"/>
        <v>0</v>
      </c>
    </row>
    <row r="87" spans="1:11" x14ac:dyDescent="0.3">
      <c r="A87" s="223" t="s">
        <v>75</v>
      </c>
      <c r="B87" s="224" t="s">
        <v>90</v>
      </c>
      <c r="C87" s="11">
        <f>SUM(C76:C86)</f>
        <v>13</v>
      </c>
      <c r="D87" s="11">
        <f t="shared" ref="D87:J87" si="11">SUM(D76:D86)</f>
        <v>0</v>
      </c>
      <c r="E87" s="11">
        <f t="shared" si="11"/>
        <v>0</v>
      </c>
      <c r="F87" s="11">
        <f t="shared" si="11"/>
        <v>0</v>
      </c>
      <c r="G87" s="11">
        <f t="shared" si="11"/>
        <v>8</v>
      </c>
      <c r="H87" s="11">
        <f t="shared" si="11"/>
        <v>0</v>
      </c>
      <c r="I87" s="11">
        <f t="shared" si="11"/>
        <v>0</v>
      </c>
      <c r="J87" s="11">
        <f t="shared" si="11"/>
        <v>0</v>
      </c>
      <c r="K87" s="16">
        <f>SUM(K76:K86)</f>
        <v>21</v>
      </c>
    </row>
    <row r="88" spans="1:11" x14ac:dyDescent="0.3">
      <c r="A88" s="108" t="s">
        <v>583</v>
      </c>
      <c r="B88" s="225"/>
      <c r="C88" s="401"/>
      <c r="D88" s="402"/>
      <c r="E88" s="402"/>
      <c r="F88" s="402"/>
      <c r="G88" s="402"/>
      <c r="H88" s="402"/>
      <c r="I88" s="402"/>
      <c r="J88" s="402"/>
      <c r="K88" s="403"/>
    </row>
    <row r="89" spans="1:11" x14ac:dyDescent="0.3">
      <c r="A89" s="220" t="s">
        <v>479</v>
      </c>
      <c r="B89" s="221" t="s">
        <v>478</v>
      </c>
      <c r="C89" s="398"/>
      <c r="D89" s="399"/>
      <c r="E89" s="399"/>
      <c r="F89" s="399"/>
      <c r="G89" s="399"/>
      <c r="H89" s="399"/>
      <c r="I89" s="399"/>
      <c r="J89" s="399"/>
      <c r="K89" s="400"/>
    </row>
    <row r="90" spans="1:11" x14ac:dyDescent="0.3">
      <c r="A90" s="106" t="s">
        <v>493</v>
      </c>
      <c r="B90" s="222" t="s">
        <v>480</v>
      </c>
      <c r="C90" s="86">
        <f>SUM(C48,C20+C20,C6,C76,C62,C34)</f>
        <v>0</v>
      </c>
      <c r="D90" s="86">
        <f t="shared" ref="D90:D101" si="12">SUM(D48,D20,D6,D76,D62,D34)</f>
        <v>0</v>
      </c>
      <c r="E90" s="86">
        <f>SUM(E48,E20)</f>
        <v>0</v>
      </c>
      <c r="F90" s="86">
        <f>SUM(F48,F20)</f>
        <v>0</v>
      </c>
      <c r="G90" s="86">
        <f t="shared" ref="G90:J101" si="13">SUM(G48,G20,G6,G76,G62,G34)</f>
        <v>0</v>
      </c>
      <c r="H90" s="86">
        <f t="shared" si="13"/>
        <v>0</v>
      </c>
      <c r="I90" s="86">
        <f t="shared" si="13"/>
        <v>0</v>
      </c>
      <c r="J90" s="86">
        <f t="shared" si="13"/>
        <v>0</v>
      </c>
      <c r="K90" s="96">
        <f>SUM(C90:J90)</f>
        <v>0</v>
      </c>
    </row>
    <row r="91" spans="1:11" x14ac:dyDescent="0.3">
      <c r="A91" s="106" t="s">
        <v>494</v>
      </c>
      <c r="B91" s="222" t="s">
        <v>481</v>
      </c>
      <c r="C91" s="86">
        <f t="shared" ref="C91:C101" si="14">SUM(C49,C21,C7,C77,C63,C35)</f>
        <v>0</v>
      </c>
      <c r="D91" s="86">
        <f t="shared" si="12"/>
        <v>0</v>
      </c>
      <c r="E91" s="86">
        <f>SUM(E49,E63)</f>
        <v>0</v>
      </c>
      <c r="F91" s="86">
        <f>SUM(F63,F21)</f>
        <v>0</v>
      </c>
      <c r="G91" s="86">
        <f t="shared" si="13"/>
        <v>0</v>
      </c>
      <c r="H91" s="86">
        <f t="shared" si="13"/>
        <v>0</v>
      </c>
      <c r="I91" s="86">
        <f t="shared" si="13"/>
        <v>0</v>
      </c>
      <c r="J91" s="86">
        <f t="shared" si="13"/>
        <v>0</v>
      </c>
      <c r="K91" s="96">
        <f t="shared" ref="K91:K100" si="15">SUM(C91:J91)</f>
        <v>0</v>
      </c>
    </row>
    <row r="92" spans="1:11" x14ac:dyDescent="0.3">
      <c r="A92" s="106" t="s">
        <v>495</v>
      </c>
      <c r="B92" s="222" t="s">
        <v>482</v>
      </c>
      <c r="C92" s="86">
        <f t="shared" si="14"/>
        <v>4</v>
      </c>
      <c r="D92" s="86">
        <f t="shared" si="12"/>
        <v>0</v>
      </c>
      <c r="E92" s="86">
        <f t="shared" ref="E92:F98" si="16">SUM(E50,E22)</f>
        <v>0</v>
      </c>
      <c r="F92" s="86">
        <f t="shared" si="16"/>
        <v>0</v>
      </c>
      <c r="G92" s="86">
        <f t="shared" si="13"/>
        <v>2</v>
      </c>
      <c r="H92" s="86">
        <f t="shared" si="13"/>
        <v>0</v>
      </c>
      <c r="I92" s="86">
        <f t="shared" si="13"/>
        <v>1</v>
      </c>
      <c r="J92" s="86">
        <f t="shared" si="13"/>
        <v>3</v>
      </c>
      <c r="K92" s="96">
        <f t="shared" si="15"/>
        <v>10</v>
      </c>
    </row>
    <row r="93" spans="1:11" x14ac:dyDescent="0.3">
      <c r="A93" s="106" t="s">
        <v>496</v>
      </c>
      <c r="B93" s="222" t="s">
        <v>483</v>
      </c>
      <c r="C93" s="86">
        <f t="shared" si="14"/>
        <v>0</v>
      </c>
      <c r="D93" s="86">
        <f t="shared" si="12"/>
        <v>0</v>
      </c>
      <c r="E93" s="86">
        <f t="shared" si="16"/>
        <v>0</v>
      </c>
      <c r="F93" s="86">
        <f t="shared" si="16"/>
        <v>0</v>
      </c>
      <c r="G93" s="86">
        <f t="shared" si="13"/>
        <v>0</v>
      </c>
      <c r="H93" s="86">
        <f t="shared" si="13"/>
        <v>0</v>
      </c>
      <c r="I93" s="86">
        <f t="shared" si="13"/>
        <v>0</v>
      </c>
      <c r="J93" s="86">
        <f t="shared" si="13"/>
        <v>0</v>
      </c>
      <c r="K93" s="96">
        <f t="shared" si="15"/>
        <v>0</v>
      </c>
    </row>
    <row r="94" spans="1:11" x14ac:dyDescent="0.3">
      <c r="A94" s="106" t="s">
        <v>497</v>
      </c>
      <c r="B94" s="222" t="s">
        <v>484</v>
      </c>
      <c r="C94" s="86">
        <f t="shared" si="14"/>
        <v>0</v>
      </c>
      <c r="D94" s="86">
        <f t="shared" si="12"/>
        <v>0</v>
      </c>
      <c r="E94" s="86">
        <f t="shared" si="16"/>
        <v>0</v>
      </c>
      <c r="F94" s="86">
        <f t="shared" si="16"/>
        <v>0</v>
      </c>
      <c r="G94" s="86">
        <f t="shared" si="13"/>
        <v>0</v>
      </c>
      <c r="H94" s="86">
        <f t="shared" si="13"/>
        <v>0</v>
      </c>
      <c r="I94" s="86">
        <f t="shared" si="13"/>
        <v>0</v>
      </c>
      <c r="J94" s="86">
        <f t="shared" si="13"/>
        <v>0</v>
      </c>
      <c r="K94" s="96">
        <f t="shared" si="15"/>
        <v>0</v>
      </c>
    </row>
    <row r="95" spans="1:11" x14ac:dyDescent="0.3">
      <c r="A95" s="106" t="s">
        <v>498</v>
      </c>
      <c r="B95" s="222" t="s">
        <v>485</v>
      </c>
      <c r="C95" s="86">
        <f t="shared" si="14"/>
        <v>13</v>
      </c>
      <c r="D95" s="86">
        <f t="shared" si="12"/>
        <v>0</v>
      </c>
      <c r="E95" s="86">
        <f t="shared" si="16"/>
        <v>0</v>
      </c>
      <c r="F95" s="86">
        <f t="shared" si="16"/>
        <v>0</v>
      </c>
      <c r="G95" s="86">
        <f t="shared" si="13"/>
        <v>8</v>
      </c>
      <c r="H95" s="86">
        <f t="shared" si="13"/>
        <v>0</v>
      </c>
      <c r="I95" s="86">
        <f t="shared" si="13"/>
        <v>0</v>
      </c>
      <c r="J95" s="86">
        <f t="shared" si="13"/>
        <v>0</v>
      </c>
      <c r="K95" s="96">
        <f t="shared" si="15"/>
        <v>21</v>
      </c>
    </row>
    <row r="96" spans="1:11" x14ac:dyDescent="0.3">
      <c r="A96" s="106" t="s">
        <v>492</v>
      </c>
      <c r="B96" s="222" t="s">
        <v>486</v>
      </c>
      <c r="C96" s="86">
        <f t="shared" si="14"/>
        <v>0</v>
      </c>
      <c r="D96" s="86">
        <f t="shared" si="12"/>
        <v>0</v>
      </c>
      <c r="E96" s="86">
        <f t="shared" si="16"/>
        <v>0</v>
      </c>
      <c r="F96" s="86">
        <f t="shared" si="16"/>
        <v>0</v>
      </c>
      <c r="G96" s="86">
        <f t="shared" si="13"/>
        <v>0</v>
      </c>
      <c r="H96" s="86">
        <f t="shared" si="13"/>
        <v>0</v>
      </c>
      <c r="I96" s="86">
        <f t="shared" si="13"/>
        <v>0</v>
      </c>
      <c r="J96" s="86">
        <f t="shared" si="13"/>
        <v>0</v>
      </c>
      <c r="K96" s="96">
        <f t="shared" si="15"/>
        <v>0</v>
      </c>
    </row>
    <row r="97" spans="1:11" x14ac:dyDescent="0.3">
      <c r="A97" s="106" t="s">
        <v>499</v>
      </c>
      <c r="B97" s="222" t="s">
        <v>487</v>
      </c>
      <c r="C97" s="86">
        <f t="shared" si="14"/>
        <v>0</v>
      </c>
      <c r="D97" s="86">
        <f t="shared" si="12"/>
        <v>0</v>
      </c>
      <c r="E97" s="86">
        <f t="shared" si="16"/>
        <v>0</v>
      </c>
      <c r="F97" s="86">
        <f t="shared" si="16"/>
        <v>0</v>
      </c>
      <c r="G97" s="86">
        <f t="shared" si="13"/>
        <v>0</v>
      </c>
      <c r="H97" s="86">
        <f t="shared" si="13"/>
        <v>0</v>
      </c>
      <c r="I97" s="86">
        <f t="shared" si="13"/>
        <v>0</v>
      </c>
      <c r="J97" s="86">
        <f t="shared" si="13"/>
        <v>0</v>
      </c>
      <c r="K97" s="96">
        <f t="shared" si="15"/>
        <v>0</v>
      </c>
    </row>
    <row r="98" spans="1:11" x14ac:dyDescent="0.3">
      <c r="A98" s="106" t="s">
        <v>500</v>
      </c>
      <c r="B98" s="222" t="s">
        <v>488</v>
      </c>
      <c r="C98" s="86">
        <f t="shared" si="14"/>
        <v>0</v>
      </c>
      <c r="D98" s="86">
        <f t="shared" si="12"/>
        <v>0</v>
      </c>
      <c r="E98" s="86">
        <f t="shared" si="16"/>
        <v>0</v>
      </c>
      <c r="F98" s="86">
        <f t="shared" si="16"/>
        <v>0</v>
      </c>
      <c r="G98" s="86">
        <f t="shared" si="13"/>
        <v>0</v>
      </c>
      <c r="H98" s="86">
        <f t="shared" si="13"/>
        <v>0</v>
      </c>
      <c r="I98" s="86">
        <f t="shared" si="13"/>
        <v>0</v>
      </c>
      <c r="J98" s="86">
        <f t="shared" si="13"/>
        <v>0</v>
      </c>
      <c r="K98" s="96">
        <f t="shared" si="15"/>
        <v>0</v>
      </c>
    </row>
    <row r="99" spans="1:11" x14ac:dyDescent="0.3">
      <c r="A99" s="106" t="s">
        <v>501</v>
      </c>
      <c r="B99" s="222" t="s">
        <v>489</v>
      </c>
      <c r="C99" s="86">
        <f t="shared" si="14"/>
        <v>249</v>
      </c>
      <c r="D99" s="86">
        <f t="shared" si="12"/>
        <v>0</v>
      </c>
      <c r="E99" s="86">
        <f>SUM(E57,E29)</f>
        <v>16</v>
      </c>
      <c r="F99" s="86">
        <f>SUM(F57,F71)</f>
        <v>0</v>
      </c>
      <c r="G99" s="86">
        <f t="shared" si="13"/>
        <v>0</v>
      </c>
      <c r="H99" s="86">
        <f t="shared" si="13"/>
        <v>0</v>
      </c>
      <c r="I99" s="86">
        <f t="shared" si="13"/>
        <v>0</v>
      </c>
      <c r="J99" s="86">
        <f t="shared" si="13"/>
        <v>2</v>
      </c>
      <c r="K99" s="96">
        <f t="shared" si="15"/>
        <v>267</v>
      </c>
    </row>
    <row r="100" spans="1:11" ht="14.4" thickBot="1" x14ac:dyDescent="0.35">
      <c r="A100" s="106" t="s">
        <v>491</v>
      </c>
      <c r="B100" s="222" t="s">
        <v>490</v>
      </c>
      <c r="C100" s="111">
        <f t="shared" si="14"/>
        <v>0</v>
      </c>
      <c r="D100" s="111">
        <f t="shared" si="12"/>
        <v>0</v>
      </c>
      <c r="E100" s="111">
        <f>SUM(E58,E30)</f>
        <v>0</v>
      </c>
      <c r="F100" s="111">
        <f>SUM(F58,F30)</f>
        <v>0</v>
      </c>
      <c r="G100" s="111">
        <f t="shared" si="13"/>
        <v>0</v>
      </c>
      <c r="H100" s="111">
        <f t="shared" si="13"/>
        <v>0</v>
      </c>
      <c r="I100" s="111">
        <f t="shared" si="13"/>
        <v>0</v>
      </c>
      <c r="J100" s="112">
        <f t="shared" si="13"/>
        <v>0</v>
      </c>
      <c r="K100" s="178">
        <f t="shared" si="15"/>
        <v>0</v>
      </c>
    </row>
    <row r="101" spans="1:11" ht="14.4" thickBot="1" x14ac:dyDescent="0.35">
      <c r="A101" s="151" t="s">
        <v>75</v>
      </c>
      <c r="B101" s="228" t="s">
        <v>90</v>
      </c>
      <c r="C101" s="229">
        <f t="shared" si="14"/>
        <v>266</v>
      </c>
      <c r="D101" s="229">
        <f t="shared" si="12"/>
        <v>0</v>
      </c>
      <c r="E101" s="229">
        <f>SUM(E59,E31,E17,E87,E73,E45)</f>
        <v>16</v>
      </c>
      <c r="F101" s="229">
        <f>SUM(F59,F31,F17,F87,F73,C88)</f>
        <v>0</v>
      </c>
      <c r="G101" s="229">
        <f t="shared" si="13"/>
        <v>10</v>
      </c>
      <c r="H101" s="229">
        <f t="shared" si="13"/>
        <v>0</v>
      </c>
      <c r="I101" s="229">
        <f t="shared" si="13"/>
        <v>1</v>
      </c>
      <c r="J101" s="229">
        <f t="shared" si="13"/>
        <v>5</v>
      </c>
      <c r="K101" s="230">
        <f>SUM(K90:K100)</f>
        <v>298</v>
      </c>
    </row>
    <row r="103" spans="1:11" x14ac:dyDescent="0.3">
      <c r="A103" s="441" t="s">
        <v>128</v>
      </c>
      <c r="B103" s="441"/>
      <c r="C103" s="441"/>
      <c r="D103" s="441"/>
      <c r="E103" s="441"/>
      <c r="F103" s="441"/>
      <c r="G103" s="441"/>
      <c r="H103" s="441"/>
      <c r="I103" s="441"/>
      <c r="J103" s="441"/>
      <c r="K103" s="441"/>
    </row>
    <row r="104" spans="1:11" x14ac:dyDescent="0.3">
      <c r="A104" s="442" t="s">
        <v>110</v>
      </c>
      <c r="B104" s="442"/>
      <c r="C104" s="442"/>
      <c r="D104" s="442"/>
      <c r="E104" s="442"/>
      <c r="F104" s="442"/>
      <c r="G104" s="442"/>
      <c r="H104" s="442"/>
      <c r="I104" s="442"/>
      <c r="J104" s="442"/>
      <c r="K104" s="442"/>
    </row>
    <row r="105" spans="1:11" x14ac:dyDescent="0.3">
      <c r="A105" s="2" t="s">
        <v>5</v>
      </c>
    </row>
    <row r="106" spans="1:11" x14ac:dyDescent="0.3">
      <c r="A106" s="1" t="s">
        <v>6</v>
      </c>
    </row>
  </sheetData>
  <mergeCells count="21">
    <mergeCell ref="C32:K32"/>
    <mergeCell ref="C33:K33"/>
    <mergeCell ref="C88:K88"/>
    <mergeCell ref="A1:K1"/>
    <mergeCell ref="C2:D2"/>
    <mergeCell ref="E2:F2"/>
    <mergeCell ref="G2:H2"/>
    <mergeCell ref="I2:J2"/>
    <mergeCell ref="C5:K5"/>
    <mergeCell ref="C74:K74"/>
    <mergeCell ref="C75:K75"/>
    <mergeCell ref="C46:K46"/>
    <mergeCell ref="C47:K47"/>
    <mergeCell ref="C18:K18"/>
    <mergeCell ref="C19:K19"/>
    <mergeCell ref="C4:K4"/>
    <mergeCell ref="C89:K89"/>
    <mergeCell ref="A103:K103"/>
    <mergeCell ref="A104:K104"/>
    <mergeCell ref="C60:K60"/>
    <mergeCell ref="C61:K61"/>
  </mergeCells>
  <pageMargins left="0.7" right="0.7" top="0.75" bottom="0.75" header="0.3" footer="0.3"/>
  <pageSetup paperSize="9" scale="81"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6"/>
    <pageSetUpPr fitToPage="1"/>
  </sheetPr>
  <dimension ref="A1:N20"/>
  <sheetViews>
    <sheetView zoomScaleNormal="100" workbookViewId="0">
      <selection activeCell="A14" sqref="A14:N14"/>
    </sheetView>
  </sheetViews>
  <sheetFormatPr defaultColWidth="8.77734375" defaultRowHeight="14.4" x14ac:dyDescent="0.3"/>
  <cols>
    <col min="1" max="1" width="22.6640625" customWidth="1"/>
    <col min="2" max="2" width="11.5546875" bestFit="1" customWidth="1"/>
    <col min="3" max="10" width="10.44140625" bestFit="1" customWidth="1"/>
    <col min="11" max="11" width="9.44140625" bestFit="1" customWidth="1"/>
    <col min="12" max="14" width="10.44140625" bestFit="1" customWidth="1"/>
  </cols>
  <sheetData>
    <row r="1" spans="1:14" ht="30" customHeight="1" x14ac:dyDescent="0.3">
      <c r="A1" s="449" t="s">
        <v>380</v>
      </c>
      <c r="B1" s="449"/>
      <c r="C1" s="449"/>
      <c r="D1" s="449"/>
      <c r="E1" s="449"/>
      <c r="F1" s="449"/>
      <c r="G1" s="449"/>
      <c r="H1" s="449"/>
      <c r="I1" s="449"/>
      <c r="J1" s="449"/>
      <c r="K1" s="449"/>
      <c r="L1" s="449"/>
      <c r="M1" s="449"/>
      <c r="N1" s="449"/>
    </row>
    <row r="2" spans="1:14" ht="15" customHeight="1" x14ac:dyDescent="0.3">
      <c r="A2" s="6" t="s">
        <v>583</v>
      </c>
      <c r="B2" s="404" t="s">
        <v>0</v>
      </c>
      <c r="C2" s="404"/>
      <c r="D2" s="404"/>
      <c r="E2" s="404" t="s">
        <v>2</v>
      </c>
      <c r="F2" s="404"/>
      <c r="G2" s="404"/>
      <c r="H2" s="404" t="s">
        <v>1</v>
      </c>
      <c r="I2" s="404"/>
      <c r="J2" s="404"/>
      <c r="K2" s="404" t="s">
        <v>99</v>
      </c>
      <c r="L2" s="404"/>
      <c r="M2" s="404"/>
      <c r="N2" s="450" t="s">
        <v>4</v>
      </c>
    </row>
    <row r="3" spans="1:14" ht="15" customHeight="1" x14ac:dyDescent="0.3">
      <c r="A3" s="6"/>
      <c r="B3" s="63" t="s">
        <v>7</v>
      </c>
      <c r="C3" s="63" t="s">
        <v>8</v>
      </c>
      <c r="D3" s="63" t="s">
        <v>4</v>
      </c>
      <c r="E3" s="63" t="s">
        <v>7</v>
      </c>
      <c r="F3" s="63" t="s">
        <v>8</v>
      </c>
      <c r="G3" s="63" t="s">
        <v>4</v>
      </c>
      <c r="H3" s="63" t="s">
        <v>7</v>
      </c>
      <c r="I3" s="63" t="s">
        <v>8</v>
      </c>
      <c r="J3" s="63" t="s">
        <v>4</v>
      </c>
      <c r="K3" s="63" t="s">
        <v>7</v>
      </c>
      <c r="L3" s="63" t="s">
        <v>8</v>
      </c>
      <c r="M3" s="63" t="s">
        <v>4</v>
      </c>
      <c r="N3" s="450"/>
    </row>
    <row r="4" spans="1:14" ht="15" customHeight="1" x14ac:dyDescent="0.3">
      <c r="A4" s="365" t="s">
        <v>576</v>
      </c>
      <c r="B4" s="339">
        <v>33.404710920770881</v>
      </c>
      <c r="C4" s="339">
        <v>55.454545454545453</v>
      </c>
      <c r="D4" s="339">
        <v>37.608318890814559</v>
      </c>
      <c r="E4" s="339"/>
      <c r="F4" s="339"/>
      <c r="G4" s="339"/>
      <c r="H4" s="339">
        <v>16</v>
      </c>
      <c r="I4" s="339">
        <v>100</v>
      </c>
      <c r="J4" s="339">
        <v>16.666666666666664</v>
      </c>
      <c r="K4" s="339">
        <v>11.111111111111111</v>
      </c>
      <c r="L4" s="339">
        <v>20</v>
      </c>
      <c r="M4" s="339">
        <v>13.043478260869565</v>
      </c>
      <c r="N4" s="594">
        <v>33.19559228650138</v>
      </c>
    </row>
    <row r="5" spans="1:14" ht="15" customHeight="1" x14ac:dyDescent="0.3">
      <c r="A5" s="365" t="s">
        <v>579</v>
      </c>
      <c r="B5" s="339">
        <v>29.411764705882355</v>
      </c>
      <c r="C5" s="339">
        <v>42.553191489361701</v>
      </c>
      <c r="D5" s="339">
        <v>35.714285714285715</v>
      </c>
      <c r="E5" s="339"/>
      <c r="F5" s="339"/>
      <c r="G5" s="339"/>
      <c r="H5" s="339">
        <v>17.142857142857142</v>
      </c>
      <c r="I5" s="339">
        <v>42.222222222222221</v>
      </c>
      <c r="J5" s="339">
        <v>37.058823529411768</v>
      </c>
      <c r="K5" s="339">
        <v>0</v>
      </c>
      <c r="L5" s="339">
        <v>25</v>
      </c>
      <c r="M5" s="339">
        <v>10</v>
      </c>
      <c r="N5" s="594">
        <v>35.638297872340424</v>
      </c>
    </row>
    <row r="6" spans="1:14" ht="15" customHeight="1" x14ac:dyDescent="0.3">
      <c r="A6" s="365" t="s">
        <v>574</v>
      </c>
      <c r="B6" s="339">
        <v>12.727272727272727</v>
      </c>
      <c r="C6" s="339"/>
      <c r="D6" s="339">
        <v>12.727272727272727</v>
      </c>
      <c r="E6" s="339"/>
      <c r="F6" s="339"/>
      <c r="G6" s="339"/>
      <c r="H6" s="339">
        <v>18.867924528301888</v>
      </c>
      <c r="I6" s="339"/>
      <c r="J6" s="339">
        <v>18.867924528301888</v>
      </c>
      <c r="K6" s="339"/>
      <c r="L6" s="339"/>
      <c r="M6" s="339"/>
      <c r="N6" s="594">
        <v>15.74074074074074</v>
      </c>
    </row>
    <row r="7" spans="1:14" ht="15" customHeight="1" x14ac:dyDescent="0.3">
      <c r="A7" s="365" t="s">
        <v>580</v>
      </c>
      <c r="B7" s="339">
        <v>15.714285714285714</v>
      </c>
      <c r="C7" s="339">
        <v>44.696969696969695</v>
      </c>
      <c r="D7" s="339">
        <v>21.864951768488748</v>
      </c>
      <c r="E7" s="339">
        <v>21.266968325791854</v>
      </c>
      <c r="F7" s="339"/>
      <c r="G7" s="339">
        <v>21.266968325791854</v>
      </c>
      <c r="H7" s="339">
        <v>22.222222222222221</v>
      </c>
      <c r="I7" s="339">
        <v>40.74074074074074</v>
      </c>
      <c r="J7" s="339">
        <v>35.042735042735039</v>
      </c>
      <c r="K7" s="339">
        <v>11.111111111111111</v>
      </c>
      <c r="L7" s="339">
        <v>11.76470588235294</v>
      </c>
      <c r="M7" s="339">
        <v>11.627906976744185</v>
      </c>
      <c r="N7" s="594">
        <v>22.831505483549353</v>
      </c>
    </row>
    <row r="8" spans="1:14" ht="15" customHeight="1" x14ac:dyDescent="0.3">
      <c r="A8" s="365" t="s">
        <v>577</v>
      </c>
      <c r="B8" s="339">
        <v>27.731092436974791</v>
      </c>
      <c r="C8" s="339">
        <v>37.984496124031011</v>
      </c>
      <c r="D8" s="339">
        <v>31.335149863760218</v>
      </c>
      <c r="E8" s="339">
        <v>27.692307692307693</v>
      </c>
      <c r="F8" s="339">
        <v>32.142857142857146</v>
      </c>
      <c r="G8" s="339">
        <v>29.032258064516132</v>
      </c>
      <c r="H8" s="339">
        <v>18.954248366013072</v>
      </c>
      <c r="I8" s="339">
        <v>11.881188118811881</v>
      </c>
      <c r="J8" s="339">
        <v>16.141732283464567</v>
      </c>
      <c r="K8" s="339">
        <v>0</v>
      </c>
      <c r="L8" s="339">
        <v>40</v>
      </c>
      <c r="M8" s="339">
        <v>14.285714285714285</v>
      </c>
      <c r="N8" s="594">
        <v>27.397260273972602</v>
      </c>
    </row>
    <row r="9" spans="1:14" ht="15" customHeight="1" x14ac:dyDescent="0.3">
      <c r="A9" s="365" t="s">
        <v>578</v>
      </c>
      <c r="B9" s="339">
        <v>48.085106382978722</v>
      </c>
      <c r="C9" s="339">
        <v>75.609756097560975</v>
      </c>
      <c r="D9" s="339">
        <v>52.173913043478258</v>
      </c>
      <c r="E9" s="339"/>
      <c r="F9" s="339"/>
      <c r="G9" s="339"/>
      <c r="H9" s="339">
        <v>16.666666666666664</v>
      </c>
      <c r="I9" s="339">
        <v>57.142857142857139</v>
      </c>
      <c r="J9" s="339">
        <v>20.714285714285715</v>
      </c>
      <c r="K9" s="339">
        <v>12</v>
      </c>
      <c r="L9" s="339"/>
      <c r="M9" s="339">
        <v>12</v>
      </c>
      <c r="N9" s="594">
        <v>44.630404463040449</v>
      </c>
    </row>
    <row r="10" spans="1:14" x14ac:dyDescent="0.3">
      <c r="A10" s="340" t="s">
        <v>75</v>
      </c>
      <c r="B10" s="594">
        <v>30.023640661938533</v>
      </c>
      <c r="C10" s="594">
        <v>47.337278106508876</v>
      </c>
      <c r="D10" s="594">
        <v>34.217126477964889</v>
      </c>
      <c r="E10" s="594">
        <v>22.727272727272727</v>
      </c>
      <c r="F10" s="594">
        <v>32.142857142857146</v>
      </c>
      <c r="G10" s="594">
        <v>23.566878980891719</v>
      </c>
      <c r="H10" s="594">
        <v>17.900172117039588</v>
      </c>
      <c r="I10" s="594">
        <v>33.433734939759034</v>
      </c>
      <c r="J10" s="594">
        <v>23.548740416210297</v>
      </c>
      <c r="K10" s="594">
        <v>8.9552238805970141</v>
      </c>
      <c r="L10" s="594">
        <v>16.666666666666664</v>
      </c>
      <c r="M10" s="594">
        <v>12.173913043478262</v>
      </c>
      <c r="N10" s="594">
        <v>30.437938543430921</v>
      </c>
    </row>
    <row r="12" spans="1:14" x14ac:dyDescent="0.3">
      <c r="A12" s="441" t="s">
        <v>415</v>
      </c>
      <c r="B12" s="441"/>
      <c r="C12" s="441"/>
      <c r="D12" s="441"/>
      <c r="E12" s="441"/>
      <c r="F12" s="441"/>
      <c r="G12" s="441"/>
      <c r="H12" s="441"/>
      <c r="I12" s="441"/>
      <c r="J12" s="441"/>
      <c r="K12" s="441"/>
      <c r="L12" s="441"/>
      <c r="M12" s="441"/>
      <c r="N12" s="441"/>
    </row>
    <row r="13" spans="1:14" x14ac:dyDescent="0.3">
      <c r="A13" s="451" t="s">
        <v>416</v>
      </c>
      <c r="B13" s="451"/>
      <c r="C13" s="451"/>
      <c r="D13" s="451"/>
      <c r="E13" s="451"/>
      <c r="F13" s="451"/>
      <c r="G13" s="451"/>
      <c r="H13" s="451"/>
      <c r="I13" s="451"/>
      <c r="J13" s="451"/>
      <c r="K13" s="451"/>
      <c r="L13" s="451"/>
      <c r="M13" s="451"/>
      <c r="N13" s="451"/>
    </row>
    <row r="14" spans="1:14" x14ac:dyDescent="0.3">
      <c r="A14" s="441" t="s">
        <v>129</v>
      </c>
      <c r="B14" s="441"/>
      <c r="C14" s="441"/>
      <c r="D14" s="441"/>
      <c r="E14" s="441"/>
      <c r="F14" s="441"/>
      <c r="G14" s="441"/>
      <c r="H14" s="441"/>
      <c r="I14" s="441"/>
      <c r="J14" s="441"/>
      <c r="K14" s="441"/>
      <c r="L14" s="441"/>
      <c r="M14" s="441"/>
      <c r="N14" s="441"/>
    </row>
    <row r="15" spans="1:14" x14ac:dyDescent="0.3">
      <c r="A15" s="2" t="s">
        <v>5</v>
      </c>
      <c r="B15" s="102"/>
      <c r="C15" s="102"/>
      <c r="D15" s="102"/>
      <c r="E15" s="102"/>
      <c r="F15" s="102"/>
      <c r="G15" s="102"/>
      <c r="H15" s="102"/>
      <c r="I15" s="102"/>
      <c r="J15" s="102"/>
      <c r="K15" s="102"/>
      <c r="L15" s="102"/>
      <c r="M15" s="102"/>
      <c r="N15" s="102"/>
    </row>
    <row r="16" spans="1:14" x14ac:dyDescent="0.3">
      <c r="A16" s="1" t="s">
        <v>6</v>
      </c>
      <c r="B16" s="102"/>
      <c r="C16" s="102"/>
      <c r="D16" s="102"/>
      <c r="E16" s="102"/>
      <c r="F16" s="102"/>
      <c r="G16" s="102"/>
      <c r="H16" s="102"/>
      <c r="I16" s="102"/>
      <c r="J16" s="102"/>
      <c r="K16" s="102"/>
      <c r="L16" s="102"/>
      <c r="M16" s="102"/>
      <c r="N16" s="102"/>
    </row>
    <row r="17" spans="1:14" x14ac:dyDescent="0.3">
      <c r="A17" s="441" t="s">
        <v>127</v>
      </c>
      <c r="B17" s="441"/>
      <c r="C17" s="441"/>
      <c r="D17" s="441"/>
      <c r="E17" s="441"/>
      <c r="F17" s="441"/>
      <c r="G17" s="441"/>
      <c r="H17" s="441"/>
      <c r="I17" s="441"/>
      <c r="J17" s="441"/>
      <c r="K17" s="441"/>
      <c r="L17" s="441"/>
      <c r="M17" s="441"/>
      <c r="N17" s="441"/>
    </row>
    <row r="18" spans="1:14" x14ac:dyDescent="0.3">
      <c r="A18" s="102"/>
      <c r="B18" s="102"/>
      <c r="C18" s="102"/>
      <c r="D18" s="102"/>
      <c r="E18" s="102"/>
      <c r="F18" s="102"/>
      <c r="G18" s="102"/>
      <c r="H18" s="102"/>
      <c r="I18" s="102"/>
      <c r="J18" s="102"/>
      <c r="K18" s="102"/>
      <c r="L18" s="102"/>
      <c r="M18" s="102"/>
      <c r="N18" s="102"/>
    </row>
    <row r="19" spans="1:14" x14ac:dyDescent="0.3">
      <c r="A19" s="101" t="s">
        <v>100</v>
      </c>
      <c r="B19" s="1"/>
      <c r="C19" s="1"/>
      <c r="D19" s="1"/>
      <c r="E19" s="1"/>
      <c r="F19" s="1"/>
      <c r="G19" s="1"/>
      <c r="H19" s="1"/>
      <c r="I19" s="1"/>
      <c r="J19" s="1"/>
      <c r="K19" s="1"/>
      <c r="L19" s="1"/>
      <c r="M19" s="1"/>
      <c r="N19" s="1"/>
    </row>
    <row r="20" spans="1:14" ht="30" customHeight="1" x14ac:dyDescent="0.3">
      <c r="A20" s="419" t="s">
        <v>555</v>
      </c>
      <c r="B20" s="419"/>
      <c r="C20" s="419"/>
      <c r="D20" s="419"/>
      <c r="E20" s="419"/>
      <c r="F20" s="419"/>
      <c r="G20" s="419"/>
      <c r="H20" s="419"/>
      <c r="I20" s="419"/>
      <c r="J20" s="419"/>
      <c r="K20" s="419"/>
      <c r="L20" s="419"/>
      <c r="M20" s="419"/>
      <c r="N20" s="419"/>
    </row>
  </sheetData>
  <mergeCells count="11">
    <mergeCell ref="A1:N1"/>
    <mergeCell ref="A20:N20"/>
    <mergeCell ref="B2:D2"/>
    <mergeCell ref="E2:G2"/>
    <mergeCell ref="H2:J2"/>
    <mergeCell ref="K2:M2"/>
    <mergeCell ref="N2:N3"/>
    <mergeCell ref="A14:N14"/>
    <mergeCell ref="A12:N12"/>
    <mergeCell ref="A13:N13"/>
    <mergeCell ref="A17:N17"/>
  </mergeCells>
  <pageMargins left="0.7" right="0.7" top="0.78740157499999996" bottom="0.78740157499999996" header="0.3" footer="0.3"/>
  <pageSetup paperSize="9" scale="9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25">
    <tabColor theme="6"/>
    <pageSetUpPr fitToPage="1"/>
  </sheetPr>
  <dimension ref="A1:C25"/>
  <sheetViews>
    <sheetView zoomScaleNormal="100" workbookViewId="0">
      <selection activeCell="F6" sqref="F6"/>
    </sheetView>
  </sheetViews>
  <sheetFormatPr defaultColWidth="9.109375" defaultRowHeight="13.8" x14ac:dyDescent="0.3"/>
  <cols>
    <col min="1" max="1" width="54.77734375" style="2" customWidth="1"/>
    <col min="2" max="2" width="13.44140625" style="2" customWidth="1"/>
    <col min="3" max="3" width="22.44140625" style="2" customWidth="1"/>
    <col min="4" max="5" width="9.109375" style="2"/>
    <col min="6" max="6" width="11.44140625" style="2" bestFit="1" customWidth="1"/>
    <col min="7" max="7" width="9.109375" style="2"/>
    <col min="8" max="8" width="11.44140625" style="2" bestFit="1" customWidth="1"/>
    <col min="9" max="16384" width="9.109375" style="2"/>
  </cols>
  <sheetData>
    <row r="1" spans="1:3" ht="40.049999999999997" customHeight="1" x14ac:dyDescent="0.3">
      <c r="A1" s="452" t="s">
        <v>383</v>
      </c>
      <c r="B1" s="453"/>
      <c r="C1" s="454"/>
    </row>
    <row r="2" spans="1:3" ht="40.049999999999997" customHeight="1" x14ac:dyDescent="0.3">
      <c r="A2" s="12" t="s">
        <v>583</v>
      </c>
      <c r="B2" s="7"/>
      <c r="C2" s="39"/>
    </row>
    <row r="3" spans="1:3" ht="15" customHeight="1" x14ac:dyDescent="0.3">
      <c r="A3" s="13" t="s">
        <v>39</v>
      </c>
      <c r="B3" s="145" t="s">
        <v>40</v>
      </c>
      <c r="C3" s="129" t="s">
        <v>103</v>
      </c>
    </row>
    <row r="4" spans="1:3" ht="15" customHeight="1" x14ac:dyDescent="0.3">
      <c r="A4" s="15" t="s">
        <v>57</v>
      </c>
      <c r="B4" s="7">
        <v>783</v>
      </c>
      <c r="C4" s="296">
        <v>3810.9833971902935</v>
      </c>
    </row>
    <row r="5" spans="1:3" ht="30" customHeight="1" x14ac:dyDescent="0.3">
      <c r="A5" s="15" t="s">
        <v>58</v>
      </c>
      <c r="B5" s="7">
        <v>97</v>
      </c>
      <c r="C5" s="296">
        <v>4330.3711340206182</v>
      </c>
    </row>
    <row r="6" spans="1:3" ht="30" customHeight="1" x14ac:dyDescent="0.3">
      <c r="A6" s="15" t="s">
        <v>59</v>
      </c>
      <c r="B6" s="7">
        <v>283</v>
      </c>
      <c r="C6" s="296">
        <v>42287.618374558304</v>
      </c>
    </row>
    <row r="7" spans="1:3" ht="15" customHeight="1" x14ac:dyDescent="0.3">
      <c r="A7" s="15" t="s">
        <v>60</v>
      </c>
      <c r="B7" s="7">
        <v>46</v>
      </c>
      <c r="C7" s="296">
        <v>11391.304347826086</v>
      </c>
    </row>
    <row r="8" spans="1:3" ht="15" customHeight="1" x14ac:dyDescent="0.3">
      <c r="A8" s="15" t="s">
        <v>66</v>
      </c>
      <c r="B8" s="7">
        <v>32</v>
      </c>
      <c r="C8" s="296">
        <v>27084.375</v>
      </c>
    </row>
    <row r="9" spans="1:3" ht="15" customHeight="1" x14ac:dyDescent="0.3">
      <c r="A9" s="15" t="s">
        <v>61</v>
      </c>
      <c r="B9" s="7">
        <v>6081</v>
      </c>
      <c r="C9" s="296">
        <v>5709.7372142739678</v>
      </c>
    </row>
    <row r="10" spans="1:3" ht="15" customHeight="1" x14ac:dyDescent="0.3">
      <c r="A10" s="136" t="s">
        <v>67</v>
      </c>
      <c r="B10" s="41">
        <v>4542</v>
      </c>
      <c r="C10" s="297">
        <v>4652.5671510347865</v>
      </c>
    </row>
    <row r="11" spans="1:3" ht="15" customHeight="1" x14ac:dyDescent="0.3">
      <c r="A11" s="15" t="s">
        <v>62</v>
      </c>
      <c r="B11" s="7">
        <v>298</v>
      </c>
      <c r="C11" s="296">
        <v>64315.895973154365</v>
      </c>
    </row>
    <row r="12" spans="1:3" ht="15" customHeight="1" x14ac:dyDescent="0.3">
      <c r="A12" s="15" t="s">
        <v>63</v>
      </c>
      <c r="B12" s="7">
        <v>65</v>
      </c>
      <c r="C12" s="296">
        <v>53779.476923076923</v>
      </c>
    </row>
    <row r="13" spans="1:3" ht="15" customHeight="1" x14ac:dyDescent="0.3">
      <c r="A13" s="15" t="s">
        <v>64</v>
      </c>
      <c r="B13" s="7">
        <v>255</v>
      </c>
      <c r="C13" s="296">
        <v>95367.168627450985</v>
      </c>
    </row>
    <row r="14" spans="1:3" ht="15" customHeight="1" x14ac:dyDescent="0.3">
      <c r="A14" s="15" t="s">
        <v>65</v>
      </c>
      <c r="B14" s="7">
        <v>0</v>
      </c>
      <c r="C14" s="39">
        <v>0</v>
      </c>
    </row>
    <row r="15" spans="1:3" ht="15" customHeight="1" thickBot="1" x14ac:dyDescent="0.35">
      <c r="A15" s="22" t="s">
        <v>426</v>
      </c>
      <c r="B15" s="23">
        <v>7940.0000000010004</v>
      </c>
      <c r="C15" s="157">
        <v>12400.942695212543</v>
      </c>
    </row>
    <row r="16" spans="1:3" ht="15" customHeight="1" x14ac:dyDescent="0.3">
      <c r="A16" s="1"/>
      <c r="B16" s="1"/>
      <c r="C16" s="1"/>
    </row>
    <row r="17" spans="1:3" ht="15" customHeight="1" x14ac:dyDescent="0.3">
      <c r="A17" s="80" t="s">
        <v>115</v>
      </c>
      <c r="B17" s="1"/>
      <c r="C17" s="1"/>
    </row>
    <row r="18" spans="1:3" ht="39" customHeight="1" x14ac:dyDescent="0.3">
      <c r="A18" s="455" t="s">
        <v>133</v>
      </c>
      <c r="B18" s="455"/>
      <c r="C18" s="455"/>
    </row>
    <row r="19" spans="1:3" ht="30" customHeight="1" x14ac:dyDescent="0.3">
      <c r="A19" s="455" t="s">
        <v>427</v>
      </c>
      <c r="B19" s="455"/>
      <c r="C19" s="455"/>
    </row>
    <row r="20" spans="1:3" ht="38.25" customHeight="1" x14ac:dyDescent="0.3">
      <c r="A20" s="442" t="s">
        <v>116</v>
      </c>
      <c r="B20" s="442"/>
      <c r="C20" s="442"/>
    </row>
    <row r="21" spans="1:3" ht="15" customHeight="1" x14ac:dyDescent="0.3"/>
    <row r="22" spans="1:3" ht="15" customHeight="1" x14ac:dyDescent="0.3"/>
    <row r="23" spans="1:3" ht="15" customHeight="1" x14ac:dyDescent="0.3"/>
    <row r="24" spans="1:3" ht="15" customHeight="1" x14ac:dyDescent="0.3"/>
    <row r="25" spans="1:3" ht="15" customHeight="1" x14ac:dyDescent="0.3"/>
  </sheetData>
  <mergeCells count="4">
    <mergeCell ref="A1:C1"/>
    <mergeCell ref="A18:C18"/>
    <mergeCell ref="A20:C20"/>
    <mergeCell ref="A19:C19"/>
  </mergeCells>
  <pageMargins left="0.7" right="0.7" top="0.75" bottom="0.75" header="0.3" footer="0.3"/>
  <pageSetup paperSize="9" scale="9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tabColor theme="6"/>
    <pageSetUpPr fitToPage="1"/>
  </sheetPr>
  <dimension ref="A1:K118"/>
  <sheetViews>
    <sheetView topLeftCell="A66" zoomScaleNormal="100" workbookViewId="0">
      <selection activeCell="A51" sqref="A51"/>
    </sheetView>
  </sheetViews>
  <sheetFormatPr defaultColWidth="9.109375" defaultRowHeight="13.8" x14ac:dyDescent="0.3"/>
  <cols>
    <col min="1" max="1" width="47.77734375" style="2" customWidth="1"/>
    <col min="2" max="2" width="6.6640625" style="3" customWidth="1"/>
    <col min="3" max="3" width="8.33203125" style="1" customWidth="1"/>
    <col min="4" max="4" width="6.77734375" style="1" customWidth="1"/>
    <col min="5" max="5" width="8.44140625" style="1" customWidth="1"/>
    <col min="6" max="6" width="7.44140625" style="1" customWidth="1"/>
    <col min="7" max="7" width="8.6640625" style="1" customWidth="1"/>
    <col min="8" max="8" width="7" style="1" customWidth="1"/>
    <col min="9" max="16384" width="9.109375" style="1"/>
  </cols>
  <sheetData>
    <row r="1" spans="1:11" ht="42.75" customHeight="1" x14ac:dyDescent="0.3">
      <c r="A1" s="407" t="s">
        <v>381</v>
      </c>
      <c r="B1" s="389"/>
      <c r="C1" s="389"/>
      <c r="D1" s="389"/>
      <c r="E1" s="389"/>
      <c r="F1" s="389"/>
      <c r="G1" s="389"/>
      <c r="H1" s="389"/>
      <c r="I1" s="389"/>
      <c r="J1" s="390"/>
      <c r="K1" s="391"/>
    </row>
    <row r="2" spans="1:11" s="4" customFormat="1" ht="38.25" customHeight="1" x14ac:dyDescent="0.3">
      <c r="A2" s="462" t="s">
        <v>583</v>
      </c>
      <c r="B2" s="46"/>
      <c r="C2" s="461" t="s">
        <v>0</v>
      </c>
      <c r="D2" s="461"/>
      <c r="E2" s="461" t="s">
        <v>2</v>
      </c>
      <c r="F2" s="461"/>
      <c r="G2" s="461" t="s">
        <v>1</v>
      </c>
      <c r="H2" s="461"/>
      <c r="I2" s="459" t="s">
        <v>3</v>
      </c>
      <c r="J2" s="460"/>
      <c r="K2" s="47" t="s">
        <v>4</v>
      </c>
    </row>
    <row r="3" spans="1:11" s="4" customFormat="1" ht="15.75" customHeight="1" thickBot="1" x14ac:dyDescent="0.35">
      <c r="A3" s="463"/>
      <c r="B3" s="43"/>
      <c r="C3" s="44" t="s">
        <v>7</v>
      </c>
      <c r="D3" s="44" t="s">
        <v>8</v>
      </c>
      <c r="E3" s="44" t="s">
        <v>7</v>
      </c>
      <c r="F3" s="44" t="s">
        <v>8</v>
      </c>
      <c r="G3" s="44" t="s">
        <v>7</v>
      </c>
      <c r="H3" s="44" t="s">
        <v>8</v>
      </c>
      <c r="I3" s="44" t="s">
        <v>7</v>
      </c>
      <c r="J3" s="44" t="s">
        <v>8</v>
      </c>
      <c r="K3" s="38"/>
    </row>
    <row r="4" spans="1:11" s="4" customFormat="1" x14ac:dyDescent="0.3">
      <c r="A4" s="108" t="s">
        <v>576</v>
      </c>
      <c r="B4" s="225"/>
      <c r="C4" s="443"/>
      <c r="D4" s="444"/>
      <c r="E4" s="444"/>
      <c r="F4" s="444"/>
      <c r="G4" s="444"/>
      <c r="H4" s="444"/>
      <c r="I4" s="444"/>
      <c r="J4" s="444"/>
      <c r="K4" s="445"/>
    </row>
    <row r="5" spans="1:11" s="4" customFormat="1" x14ac:dyDescent="0.3">
      <c r="A5" s="220" t="s">
        <v>479</v>
      </c>
      <c r="B5" s="221" t="s">
        <v>478</v>
      </c>
      <c r="C5" s="430"/>
      <c r="D5" s="431"/>
      <c r="E5" s="431"/>
      <c r="F5" s="431"/>
      <c r="G5" s="431"/>
      <c r="H5" s="431"/>
      <c r="I5" s="431"/>
      <c r="J5" s="431"/>
      <c r="K5" s="432"/>
    </row>
    <row r="6" spans="1:11" s="4" customFormat="1" x14ac:dyDescent="0.3">
      <c r="A6" s="106" t="s">
        <v>493</v>
      </c>
      <c r="B6" s="222" t="s">
        <v>480</v>
      </c>
      <c r="C6" s="8"/>
      <c r="D6" s="8"/>
      <c r="E6" s="8"/>
      <c r="F6" s="8"/>
      <c r="G6" s="8"/>
      <c r="H6" s="8"/>
      <c r="I6" s="8"/>
      <c r="J6" s="331"/>
      <c r="K6" s="16">
        <f t="shared" ref="K6:K16" si="0">SUM(C6:J6)</f>
        <v>0</v>
      </c>
    </row>
    <row r="7" spans="1:11" s="4" customFormat="1" x14ac:dyDescent="0.3">
      <c r="A7" s="106" t="s">
        <v>494</v>
      </c>
      <c r="B7" s="222" t="s">
        <v>481</v>
      </c>
      <c r="C7" s="8"/>
      <c r="D7" s="8"/>
      <c r="E7" s="8"/>
      <c r="F7" s="8"/>
      <c r="G7" s="8">
        <v>22</v>
      </c>
      <c r="H7" s="8"/>
      <c r="I7" s="8"/>
      <c r="J7" s="331"/>
      <c r="K7" s="16">
        <f t="shared" si="0"/>
        <v>22</v>
      </c>
    </row>
    <row r="8" spans="1:11" s="4" customFormat="1" x14ac:dyDescent="0.3">
      <c r="A8" s="106" t="s">
        <v>495</v>
      </c>
      <c r="B8" s="222" t="s">
        <v>482</v>
      </c>
      <c r="C8" s="8">
        <v>118</v>
      </c>
      <c r="D8" s="8">
        <v>20</v>
      </c>
      <c r="E8" s="8"/>
      <c r="F8" s="8"/>
      <c r="G8" s="8">
        <v>56</v>
      </c>
      <c r="H8" s="8">
        <v>4</v>
      </c>
      <c r="I8" s="8">
        <v>9</v>
      </c>
      <c r="J8" s="331">
        <v>1</v>
      </c>
      <c r="K8" s="16">
        <f t="shared" si="0"/>
        <v>208</v>
      </c>
    </row>
    <row r="9" spans="1:11" s="4" customFormat="1" x14ac:dyDescent="0.3">
      <c r="A9" s="106" t="s">
        <v>496</v>
      </c>
      <c r="B9" s="222" t="s">
        <v>483</v>
      </c>
      <c r="C9" s="8">
        <v>61</v>
      </c>
      <c r="D9" s="8"/>
      <c r="E9" s="8"/>
      <c r="F9" s="8"/>
      <c r="G9" s="8"/>
      <c r="H9" s="8"/>
      <c r="I9" s="8"/>
      <c r="J9" s="331"/>
      <c r="K9" s="16">
        <f t="shared" si="0"/>
        <v>61</v>
      </c>
    </row>
    <row r="10" spans="1:11" s="4" customFormat="1" x14ac:dyDescent="0.3">
      <c r="A10" s="106" t="s">
        <v>497</v>
      </c>
      <c r="B10" s="222" t="s">
        <v>484</v>
      </c>
      <c r="C10" s="8"/>
      <c r="D10" s="8"/>
      <c r="E10" s="8"/>
      <c r="F10" s="8"/>
      <c r="G10" s="8"/>
      <c r="H10" s="8"/>
      <c r="I10" s="8"/>
      <c r="J10" s="331"/>
      <c r="K10" s="16">
        <f t="shared" si="0"/>
        <v>0</v>
      </c>
    </row>
    <row r="11" spans="1:11" s="4" customFormat="1" x14ac:dyDescent="0.3">
      <c r="A11" s="106" t="s">
        <v>498</v>
      </c>
      <c r="B11" s="222" t="s">
        <v>485</v>
      </c>
      <c r="C11" s="8"/>
      <c r="D11" s="8"/>
      <c r="E11" s="8"/>
      <c r="F11" s="8"/>
      <c r="G11" s="8"/>
      <c r="H11" s="8"/>
      <c r="I11" s="8"/>
      <c r="J11" s="331"/>
      <c r="K11" s="16">
        <f t="shared" si="0"/>
        <v>0</v>
      </c>
    </row>
    <row r="12" spans="1:11" s="4" customFormat="1" x14ac:dyDescent="0.3">
      <c r="A12" s="106" t="s">
        <v>492</v>
      </c>
      <c r="B12" s="222" t="s">
        <v>486</v>
      </c>
      <c r="C12" s="8"/>
      <c r="D12" s="8"/>
      <c r="E12" s="8"/>
      <c r="F12" s="8"/>
      <c r="G12" s="8"/>
      <c r="H12" s="8"/>
      <c r="I12" s="8"/>
      <c r="J12" s="331"/>
      <c r="K12" s="16">
        <f t="shared" si="0"/>
        <v>0</v>
      </c>
    </row>
    <row r="13" spans="1:11" s="4" customFormat="1" x14ac:dyDescent="0.3">
      <c r="A13" s="106" t="s">
        <v>499</v>
      </c>
      <c r="B13" s="222" t="s">
        <v>487</v>
      </c>
      <c r="C13" s="8"/>
      <c r="D13" s="8"/>
      <c r="E13" s="8"/>
      <c r="F13" s="8"/>
      <c r="G13" s="8"/>
      <c r="H13" s="8"/>
      <c r="I13" s="8"/>
      <c r="J13" s="331"/>
      <c r="K13" s="16">
        <f t="shared" si="0"/>
        <v>0</v>
      </c>
    </row>
    <row r="14" spans="1:11" s="4" customFormat="1" x14ac:dyDescent="0.3">
      <c r="A14" s="106" t="s">
        <v>500</v>
      </c>
      <c r="B14" s="222" t="s">
        <v>488</v>
      </c>
      <c r="C14" s="8"/>
      <c r="D14" s="8"/>
      <c r="E14" s="8"/>
      <c r="F14" s="8"/>
      <c r="G14" s="8"/>
      <c r="H14" s="8"/>
      <c r="I14" s="8"/>
      <c r="J14" s="331"/>
      <c r="K14" s="16">
        <f t="shared" si="0"/>
        <v>0</v>
      </c>
    </row>
    <row r="15" spans="1:11" s="4" customFormat="1" x14ac:dyDescent="0.3">
      <c r="A15" s="106" t="s">
        <v>501</v>
      </c>
      <c r="B15" s="222" t="s">
        <v>489</v>
      </c>
      <c r="C15" s="8"/>
      <c r="D15" s="8"/>
      <c r="E15" s="8"/>
      <c r="F15" s="8"/>
      <c r="G15" s="8"/>
      <c r="H15" s="8"/>
      <c r="I15" s="8"/>
      <c r="J15" s="331"/>
      <c r="K15" s="16">
        <f t="shared" si="0"/>
        <v>0</v>
      </c>
    </row>
    <row r="16" spans="1:11" s="4" customFormat="1" x14ac:dyDescent="0.3">
      <c r="A16" s="106" t="s">
        <v>491</v>
      </c>
      <c r="B16" s="222" t="s">
        <v>490</v>
      </c>
      <c r="C16" s="8"/>
      <c r="D16" s="8"/>
      <c r="E16" s="8"/>
      <c r="F16" s="8"/>
      <c r="G16" s="8"/>
      <c r="H16" s="8"/>
      <c r="I16" s="8"/>
      <c r="J16" s="331"/>
      <c r="K16" s="16">
        <f t="shared" si="0"/>
        <v>0</v>
      </c>
    </row>
    <row r="17" spans="1:11" s="4" customFormat="1" x14ac:dyDescent="0.3">
      <c r="A17" s="223" t="s">
        <v>75</v>
      </c>
      <c r="B17" s="224" t="s">
        <v>90</v>
      </c>
      <c r="C17" s="11">
        <f t="shared" ref="C17:K17" si="1">SUM(C6:C16)</f>
        <v>179</v>
      </c>
      <c r="D17" s="11">
        <f t="shared" si="1"/>
        <v>20</v>
      </c>
      <c r="E17" s="11">
        <f t="shared" si="1"/>
        <v>0</v>
      </c>
      <c r="F17" s="11">
        <f t="shared" si="1"/>
        <v>0</v>
      </c>
      <c r="G17" s="11">
        <f t="shared" si="1"/>
        <v>78</v>
      </c>
      <c r="H17" s="11">
        <f t="shared" si="1"/>
        <v>4</v>
      </c>
      <c r="I17" s="11">
        <f t="shared" si="1"/>
        <v>9</v>
      </c>
      <c r="J17" s="11">
        <f t="shared" si="1"/>
        <v>1</v>
      </c>
      <c r="K17" s="16">
        <f t="shared" si="1"/>
        <v>291</v>
      </c>
    </row>
    <row r="18" spans="1:11" s="4" customFormat="1" ht="15" customHeight="1" x14ac:dyDescent="0.3">
      <c r="A18" s="106" t="s">
        <v>613</v>
      </c>
      <c r="B18" s="334" t="s">
        <v>90</v>
      </c>
      <c r="C18" s="8">
        <v>141</v>
      </c>
      <c r="D18" s="8">
        <v>19</v>
      </c>
      <c r="E18" s="8">
        <v>0</v>
      </c>
      <c r="F18" s="8">
        <v>0</v>
      </c>
      <c r="G18" s="8">
        <v>65</v>
      </c>
      <c r="H18" s="8">
        <v>4</v>
      </c>
      <c r="I18" s="8">
        <v>5</v>
      </c>
      <c r="J18" s="8">
        <v>0</v>
      </c>
      <c r="K18" s="16">
        <f>SUM(C18:J18)</f>
        <v>234</v>
      </c>
    </row>
    <row r="19" spans="1:11" s="4" customFormat="1" ht="15" customHeight="1" thickBot="1" x14ac:dyDescent="0.35">
      <c r="A19" s="118" t="s">
        <v>614</v>
      </c>
      <c r="B19" s="378" t="s">
        <v>90</v>
      </c>
      <c r="C19" s="66">
        <v>9</v>
      </c>
      <c r="D19" s="66">
        <v>0</v>
      </c>
      <c r="E19" s="66">
        <v>0</v>
      </c>
      <c r="F19" s="66">
        <v>0</v>
      </c>
      <c r="G19" s="66">
        <v>10</v>
      </c>
      <c r="H19" s="66">
        <v>0</v>
      </c>
      <c r="I19" s="66">
        <v>2</v>
      </c>
      <c r="J19" s="66">
        <v>0</v>
      </c>
      <c r="K19" s="17">
        <f>SUM(C19:J19)</f>
        <v>21</v>
      </c>
    </row>
    <row r="20" spans="1:11" s="4" customFormat="1" x14ac:dyDescent="0.3">
      <c r="A20" s="174" t="s">
        <v>584</v>
      </c>
      <c r="B20" s="382"/>
      <c r="C20" s="456"/>
      <c r="D20" s="457"/>
      <c r="E20" s="457"/>
      <c r="F20" s="457"/>
      <c r="G20" s="457"/>
      <c r="H20" s="457"/>
      <c r="I20" s="457"/>
      <c r="J20" s="457"/>
      <c r="K20" s="458"/>
    </row>
    <row r="21" spans="1:11" s="2" customFormat="1" x14ac:dyDescent="0.3">
      <c r="A21" s="220" t="s">
        <v>479</v>
      </c>
      <c r="B21" s="221" t="s">
        <v>478</v>
      </c>
      <c r="C21" s="430"/>
      <c r="D21" s="431"/>
      <c r="E21" s="431"/>
      <c r="F21" s="431"/>
      <c r="G21" s="431"/>
      <c r="H21" s="431"/>
      <c r="I21" s="431"/>
      <c r="J21" s="431"/>
      <c r="K21" s="432"/>
    </row>
    <row r="22" spans="1:11" ht="15" customHeight="1" x14ac:dyDescent="0.3">
      <c r="A22" s="106" t="s">
        <v>493</v>
      </c>
      <c r="B22" s="222" t="s">
        <v>480</v>
      </c>
      <c r="C22" s="8"/>
      <c r="D22" s="8"/>
      <c r="E22" s="8"/>
      <c r="F22" s="8"/>
      <c r="G22" s="8"/>
      <c r="H22" s="8"/>
      <c r="I22" s="8"/>
      <c r="J22" s="331"/>
      <c r="K22" s="16">
        <f t="shared" ref="K22:K32" si="2">SUM(C22:J22)</f>
        <v>0</v>
      </c>
    </row>
    <row r="23" spans="1:11" x14ac:dyDescent="0.3">
      <c r="A23" s="106" t="s">
        <v>494</v>
      </c>
      <c r="B23" s="222" t="s">
        <v>481</v>
      </c>
      <c r="C23" s="8"/>
      <c r="D23" s="8"/>
      <c r="E23" s="8"/>
      <c r="F23" s="8"/>
      <c r="G23" s="8"/>
      <c r="H23" s="8"/>
      <c r="I23" s="8"/>
      <c r="J23" s="331"/>
      <c r="K23" s="16">
        <f t="shared" si="2"/>
        <v>0</v>
      </c>
    </row>
    <row r="24" spans="1:11" x14ac:dyDescent="0.3">
      <c r="A24" s="106" t="s">
        <v>495</v>
      </c>
      <c r="B24" s="222" t="s">
        <v>482</v>
      </c>
      <c r="C24" s="8"/>
      <c r="D24" s="8"/>
      <c r="E24" s="8"/>
      <c r="F24" s="8"/>
      <c r="G24" s="8"/>
      <c r="H24" s="8"/>
      <c r="I24" s="8"/>
      <c r="J24" s="331"/>
      <c r="K24" s="16">
        <f t="shared" si="2"/>
        <v>0</v>
      </c>
    </row>
    <row r="25" spans="1:11" x14ac:dyDescent="0.3">
      <c r="A25" s="106" t="s">
        <v>496</v>
      </c>
      <c r="B25" s="222" t="s">
        <v>483</v>
      </c>
      <c r="C25" s="8"/>
      <c r="D25" s="8"/>
      <c r="E25" s="8"/>
      <c r="F25" s="8"/>
      <c r="G25" s="8"/>
      <c r="H25" s="8"/>
      <c r="I25" s="8"/>
      <c r="J25" s="331"/>
      <c r="K25" s="16">
        <f t="shared" si="2"/>
        <v>0</v>
      </c>
    </row>
    <row r="26" spans="1:11" x14ac:dyDescent="0.3">
      <c r="A26" s="106" t="s">
        <v>497</v>
      </c>
      <c r="B26" s="222" t="s">
        <v>484</v>
      </c>
      <c r="C26" s="8"/>
      <c r="D26" s="8"/>
      <c r="E26" s="8"/>
      <c r="F26" s="8"/>
      <c r="G26" s="8"/>
      <c r="H26" s="8"/>
      <c r="I26" s="8"/>
      <c r="J26" s="331"/>
      <c r="K26" s="16">
        <f t="shared" si="2"/>
        <v>0</v>
      </c>
    </row>
    <row r="27" spans="1:11" x14ac:dyDescent="0.3">
      <c r="A27" s="106" t="s">
        <v>498</v>
      </c>
      <c r="B27" s="222" t="s">
        <v>485</v>
      </c>
      <c r="C27" s="8"/>
      <c r="D27" s="8"/>
      <c r="E27" s="8"/>
      <c r="F27" s="8"/>
      <c r="G27" s="8"/>
      <c r="H27" s="8"/>
      <c r="I27" s="8"/>
      <c r="J27" s="331"/>
      <c r="K27" s="16">
        <f t="shared" si="2"/>
        <v>0</v>
      </c>
    </row>
    <row r="28" spans="1:11" x14ac:dyDescent="0.3">
      <c r="A28" s="106" t="s">
        <v>492</v>
      </c>
      <c r="B28" s="222" t="s">
        <v>486</v>
      </c>
      <c r="C28" s="8"/>
      <c r="D28" s="8"/>
      <c r="E28" s="8"/>
      <c r="F28" s="8"/>
      <c r="G28" s="8"/>
      <c r="H28" s="8"/>
      <c r="I28" s="8"/>
      <c r="J28" s="331"/>
      <c r="K28" s="16">
        <f t="shared" si="2"/>
        <v>0</v>
      </c>
    </row>
    <row r="29" spans="1:11" x14ac:dyDescent="0.3">
      <c r="A29" s="106" t="s">
        <v>499</v>
      </c>
      <c r="B29" s="222" t="s">
        <v>487</v>
      </c>
      <c r="C29" s="8"/>
      <c r="D29" s="8"/>
      <c r="E29" s="8"/>
      <c r="F29" s="8"/>
      <c r="G29" s="8"/>
      <c r="H29" s="8"/>
      <c r="I29" s="8"/>
      <c r="J29" s="331"/>
      <c r="K29" s="16">
        <f t="shared" si="2"/>
        <v>0</v>
      </c>
    </row>
    <row r="30" spans="1:11" x14ac:dyDescent="0.3">
      <c r="A30" s="106" t="s">
        <v>500</v>
      </c>
      <c r="B30" s="222" t="s">
        <v>488</v>
      </c>
      <c r="C30" s="8"/>
      <c r="D30" s="8"/>
      <c r="E30" s="8"/>
      <c r="F30" s="8"/>
      <c r="G30" s="8"/>
      <c r="H30" s="8"/>
      <c r="I30" s="8"/>
      <c r="J30" s="331"/>
      <c r="K30" s="16">
        <f t="shared" si="2"/>
        <v>0</v>
      </c>
    </row>
    <row r="31" spans="1:11" x14ac:dyDescent="0.3">
      <c r="A31" s="106" t="s">
        <v>501</v>
      </c>
      <c r="B31" s="222" t="s">
        <v>489</v>
      </c>
      <c r="C31" s="8">
        <v>40</v>
      </c>
      <c r="D31" s="8">
        <v>40</v>
      </c>
      <c r="E31" s="8"/>
      <c r="F31" s="8"/>
      <c r="G31" s="8">
        <v>28</v>
      </c>
      <c r="H31" s="8">
        <v>51</v>
      </c>
      <c r="I31" s="8">
        <v>2</v>
      </c>
      <c r="J31" s="331">
        <v>1</v>
      </c>
      <c r="K31" s="16">
        <f t="shared" si="2"/>
        <v>162</v>
      </c>
    </row>
    <row r="32" spans="1:11" x14ac:dyDescent="0.3">
      <c r="A32" s="106" t="s">
        <v>491</v>
      </c>
      <c r="B32" s="222" t="s">
        <v>490</v>
      </c>
      <c r="C32" s="8"/>
      <c r="D32" s="8"/>
      <c r="E32" s="8"/>
      <c r="F32" s="8"/>
      <c r="G32" s="8"/>
      <c r="H32" s="8"/>
      <c r="I32" s="8"/>
      <c r="J32" s="331"/>
      <c r="K32" s="16">
        <f t="shared" si="2"/>
        <v>0</v>
      </c>
    </row>
    <row r="33" spans="1:11" x14ac:dyDescent="0.3">
      <c r="A33" s="223" t="s">
        <v>75</v>
      </c>
      <c r="B33" s="224" t="s">
        <v>90</v>
      </c>
      <c r="C33" s="11">
        <f t="shared" ref="C33:K33" si="3">SUM(C22:C32)</f>
        <v>40</v>
      </c>
      <c r="D33" s="11">
        <f t="shared" si="3"/>
        <v>40</v>
      </c>
      <c r="E33" s="11">
        <f t="shared" si="3"/>
        <v>0</v>
      </c>
      <c r="F33" s="11">
        <f t="shared" si="3"/>
        <v>0</v>
      </c>
      <c r="G33" s="11">
        <f t="shared" si="3"/>
        <v>28</v>
      </c>
      <c r="H33" s="11">
        <f t="shared" si="3"/>
        <v>51</v>
      </c>
      <c r="I33" s="11">
        <f t="shared" si="3"/>
        <v>2</v>
      </c>
      <c r="J33" s="11">
        <f t="shared" si="3"/>
        <v>1</v>
      </c>
      <c r="K33" s="16">
        <f t="shared" si="3"/>
        <v>162</v>
      </c>
    </row>
    <row r="34" spans="1:11" ht="15" customHeight="1" x14ac:dyDescent="0.3">
      <c r="A34" s="106" t="s">
        <v>610</v>
      </c>
      <c r="B34" s="334" t="s">
        <v>90</v>
      </c>
      <c r="C34" s="8">
        <v>36</v>
      </c>
      <c r="D34" s="8">
        <v>36</v>
      </c>
      <c r="E34" s="8">
        <v>0</v>
      </c>
      <c r="F34" s="8">
        <v>0</v>
      </c>
      <c r="G34" s="8">
        <v>25</v>
      </c>
      <c r="H34" s="8">
        <v>49</v>
      </c>
      <c r="I34" s="8">
        <v>2</v>
      </c>
      <c r="J34" s="8">
        <v>1</v>
      </c>
      <c r="K34" s="341">
        <f>SUM(C34:J34)</f>
        <v>149</v>
      </c>
    </row>
    <row r="35" spans="1:11" ht="15" customHeight="1" thickBot="1" x14ac:dyDescent="0.35">
      <c r="A35" s="118" t="s">
        <v>611</v>
      </c>
      <c r="B35" s="378" t="s">
        <v>90</v>
      </c>
      <c r="C35" s="66">
        <v>0</v>
      </c>
      <c r="D35" s="66">
        <v>0</v>
      </c>
      <c r="E35" s="66">
        <v>0</v>
      </c>
      <c r="F35" s="66">
        <v>0</v>
      </c>
      <c r="G35" s="66">
        <v>0</v>
      </c>
      <c r="H35" s="66">
        <v>0</v>
      </c>
      <c r="I35" s="66">
        <v>0</v>
      </c>
      <c r="J35" s="66">
        <v>1</v>
      </c>
      <c r="K35" s="383">
        <f>SUM(C35:J35)</f>
        <v>1</v>
      </c>
    </row>
    <row r="36" spans="1:11" ht="15" customHeight="1" x14ac:dyDescent="0.3">
      <c r="A36" s="174" t="s">
        <v>574</v>
      </c>
      <c r="B36" s="382"/>
      <c r="C36" s="456"/>
      <c r="D36" s="457"/>
      <c r="E36" s="457"/>
      <c r="F36" s="457"/>
      <c r="G36" s="457"/>
      <c r="H36" s="457"/>
      <c r="I36" s="457"/>
      <c r="J36" s="457"/>
      <c r="K36" s="458"/>
    </row>
    <row r="37" spans="1:11" x14ac:dyDescent="0.3">
      <c r="A37" s="220" t="s">
        <v>479</v>
      </c>
      <c r="B37" s="221" t="s">
        <v>478</v>
      </c>
      <c r="C37" s="430"/>
      <c r="D37" s="431"/>
      <c r="E37" s="431"/>
      <c r="F37" s="431"/>
      <c r="G37" s="431"/>
      <c r="H37" s="431"/>
      <c r="I37" s="431"/>
      <c r="J37" s="431"/>
      <c r="K37" s="432"/>
    </row>
    <row r="38" spans="1:11" ht="15" customHeight="1" x14ac:dyDescent="0.3">
      <c r="A38" s="106" t="s">
        <v>493</v>
      </c>
      <c r="B38" s="222" t="s">
        <v>480</v>
      </c>
      <c r="C38" s="8"/>
      <c r="D38" s="8"/>
      <c r="E38" s="8"/>
      <c r="F38" s="8"/>
      <c r="G38" s="8"/>
      <c r="H38" s="8"/>
      <c r="I38" s="8"/>
      <c r="J38" s="331"/>
      <c r="K38" s="16">
        <f t="shared" ref="K38:K48" si="4">SUM(C38:J38)</f>
        <v>0</v>
      </c>
    </row>
    <row r="39" spans="1:11" ht="15" customHeight="1" x14ac:dyDescent="0.3">
      <c r="A39" s="106" t="s">
        <v>494</v>
      </c>
      <c r="B39" s="222" t="s">
        <v>481</v>
      </c>
      <c r="C39" s="8"/>
      <c r="D39" s="8"/>
      <c r="E39" s="8"/>
      <c r="F39" s="8"/>
      <c r="G39" s="8"/>
      <c r="H39" s="8"/>
      <c r="I39" s="8"/>
      <c r="J39" s="331"/>
      <c r="K39" s="16">
        <f t="shared" si="4"/>
        <v>0</v>
      </c>
    </row>
    <row r="40" spans="1:11" ht="15" customHeight="1" x14ac:dyDescent="0.3">
      <c r="A40" s="106" t="s">
        <v>495</v>
      </c>
      <c r="B40" s="222" t="s">
        <v>482</v>
      </c>
      <c r="C40" s="8">
        <v>56</v>
      </c>
      <c r="D40" s="8"/>
      <c r="E40" s="8"/>
      <c r="F40" s="8"/>
      <c r="G40" s="8">
        <v>43</v>
      </c>
      <c r="H40" s="8"/>
      <c r="I40" s="8">
        <v>1</v>
      </c>
      <c r="J40" s="331"/>
      <c r="K40" s="16">
        <f t="shared" si="4"/>
        <v>100</v>
      </c>
    </row>
    <row r="41" spans="1:11" ht="15" customHeight="1" x14ac:dyDescent="0.3">
      <c r="A41" s="106" t="s">
        <v>496</v>
      </c>
      <c r="B41" s="222" t="s">
        <v>483</v>
      </c>
      <c r="C41" s="8"/>
      <c r="D41" s="8"/>
      <c r="E41" s="8"/>
      <c r="F41" s="8"/>
      <c r="G41" s="8"/>
      <c r="H41" s="8"/>
      <c r="I41" s="8"/>
      <c r="J41" s="331"/>
      <c r="K41" s="16">
        <f t="shared" si="4"/>
        <v>0</v>
      </c>
    </row>
    <row r="42" spans="1:11" ht="15" customHeight="1" x14ac:dyDescent="0.3">
      <c r="A42" s="106" t="s">
        <v>497</v>
      </c>
      <c r="B42" s="222" t="s">
        <v>484</v>
      </c>
      <c r="C42" s="8"/>
      <c r="D42" s="8"/>
      <c r="E42" s="8"/>
      <c r="F42" s="8"/>
      <c r="G42" s="8"/>
      <c r="H42" s="8"/>
      <c r="I42" s="8"/>
      <c r="J42" s="331"/>
      <c r="K42" s="16">
        <f t="shared" si="4"/>
        <v>0</v>
      </c>
    </row>
    <row r="43" spans="1:11" ht="15" customHeight="1" x14ac:dyDescent="0.3">
      <c r="A43" s="106" t="s">
        <v>498</v>
      </c>
      <c r="B43" s="222" t="s">
        <v>485</v>
      </c>
      <c r="C43" s="8"/>
      <c r="D43" s="8"/>
      <c r="E43" s="8"/>
      <c r="F43" s="8"/>
      <c r="G43" s="8"/>
      <c r="H43" s="8"/>
      <c r="I43" s="8"/>
      <c r="J43" s="331"/>
      <c r="K43" s="16">
        <f t="shared" si="4"/>
        <v>0</v>
      </c>
    </row>
    <row r="44" spans="1:11" ht="15" customHeight="1" x14ac:dyDescent="0.3">
      <c r="A44" s="106" t="s">
        <v>492</v>
      </c>
      <c r="B44" s="222" t="s">
        <v>486</v>
      </c>
      <c r="C44" s="8"/>
      <c r="D44" s="8"/>
      <c r="E44" s="8"/>
      <c r="F44" s="8"/>
      <c r="G44" s="8"/>
      <c r="H44" s="8"/>
      <c r="I44" s="8"/>
      <c r="J44" s="331"/>
      <c r="K44" s="16">
        <f t="shared" si="4"/>
        <v>0</v>
      </c>
    </row>
    <row r="45" spans="1:11" ht="15" customHeight="1" x14ac:dyDescent="0.3">
      <c r="A45" s="106" t="s">
        <v>499</v>
      </c>
      <c r="B45" s="222" t="s">
        <v>487</v>
      </c>
      <c r="C45" s="8"/>
      <c r="D45" s="8"/>
      <c r="E45" s="8"/>
      <c r="F45" s="8"/>
      <c r="G45" s="8"/>
      <c r="H45" s="8"/>
      <c r="I45" s="8"/>
      <c r="J45" s="331"/>
      <c r="K45" s="16">
        <f t="shared" si="4"/>
        <v>0</v>
      </c>
    </row>
    <row r="46" spans="1:11" ht="15" customHeight="1" x14ac:dyDescent="0.3">
      <c r="A46" s="106" t="s">
        <v>500</v>
      </c>
      <c r="B46" s="222" t="s">
        <v>488</v>
      </c>
      <c r="C46" s="8"/>
      <c r="D46" s="8"/>
      <c r="E46" s="8"/>
      <c r="F46" s="8"/>
      <c r="G46" s="8"/>
      <c r="H46" s="8"/>
      <c r="I46" s="8"/>
      <c r="J46" s="331"/>
      <c r="K46" s="16">
        <f t="shared" si="4"/>
        <v>0</v>
      </c>
    </row>
    <row r="47" spans="1:11" ht="15" customHeight="1" x14ac:dyDescent="0.3">
      <c r="A47" s="106" t="s">
        <v>501</v>
      </c>
      <c r="B47" s="222" t="s">
        <v>489</v>
      </c>
      <c r="C47" s="8"/>
      <c r="D47" s="8"/>
      <c r="E47" s="8"/>
      <c r="F47" s="8"/>
      <c r="G47" s="8"/>
      <c r="H47" s="8"/>
      <c r="I47" s="8"/>
      <c r="J47" s="331"/>
      <c r="K47" s="16">
        <f t="shared" si="4"/>
        <v>0</v>
      </c>
    </row>
    <row r="48" spans="1:11" ht="15" customHeight="1" x14ac:dyDescent="0.3">
      <c r="A48" s="106" t="s">
        <v>491</v>
      </c>
      <c r="B48" s="222" t="s">
        <v>490</v>
      </c>
      <c r="C48" s="8"/>
      <c r="D48" s="8"/>
      <c r="E48" s="8"/>
      <c r="F48" s="8"/>
      <c r="G48" s="8"/>
      <c r="H48" s="8"/>
      <c r="I48" s="8"/>
      <c r="J48" s="331"/>
      <c r="K48" s="16">
        <f t="shared" si="4"/>
        <v>0</v>
      </c>
    </row>
    <row r="49" spans="1:11" x14ac:dyDescent="0.3">
      <c r="A49" s="223" t="s">
        <v>75</v>
      </c>
      <c r="B49" s="224" t="s">
        <v>90</v>
      </c>
      <c r="C49" s="11">
        <f t="shared" ref="C49:K49" si="5">SUM(C38:C48)</f>
        <v>56</v>
      </c>
      <c r="D49" s="11">
        <f t="shared" si="5"/>
        <v>0</v>
      </c>
      <c r="E49" s="11">
        <f t="shared" si="5"/>
        <v>0</v>
      </c>
      <c r="F49" s="11">
        <f t="shared" si="5"/>
        <v>0</v>
      </c>
      <c r="G49" s="11">
        <f t="shared" si="5"/>
        <v>43</v>
      </c>
      <c r="H49" s="11">
        <f t="shared" si="5"/>
        <v>0</v>
      </c>
      <c r="I49" s="11">
        <f t="shared" si="5"/>
        <v>1</v>
      </c>
      <c r="J49" s="11">
        <f t="shared" si="5"/>
        <v>0</v>
      </c>
      <c r="K49" s="16">
        <f t="shared" si="5"/>
        <v>100</v>
      </c>
    </row>
    <row r="50" spans="1:11" x14ac:dyDescent="0.3">
      <c r="A50" s="106" t="s">
        <v>619</v>
      </c>
      <c r="B50" s="334" t="s">
        <v>90</v>
      </c>
      <c r="C50" s="8">
        <v>39</v>
      </c>
      <c r="D50" s="8">
        <v>0</v>
      </c>
      <c r="E50" s="8">
        <v>0</v>
      </c>
      <c r="F50" s="8">
        <v>0</v>
      </c>
      <c r="G50" s="8">
        <v>30</v>
      </c>
      <c r="H50" s="8">
        <v>0</v>
      </c>
      <c r="I50" s="8">
        <v>0</v>
      </c>
      <c r="J50" s="8">
        <v>0</v>
      </c>
      <c r="K50" s="18">
        <f>SUM(C50:J50)</f>
        <v>69</v>
      </c>
    </row>
    <row r="51" spans="1:11" ht="14.4" thickBot="1" x14ac:dyDescent="0.35">
      <c r="A51" s="118" t="s">
        <v>626</v>
      </c>
      <c r="B51" s="378" t="s">
        <v>90</v>
      </c>
      <c r="C51" s="66">
        <v>12</v>
      </c>
      <c r="D51" s="66">
        <v>0</v>
      </c>
      <c r="E51" s="66">
        <v>0</v>
      </c>
      <c r="F51" s="66">
        <v>0</v>
      </c>
      <c r="G51" s="66">
        <v>9</v>
      </c>
      <c r="H51" s="66">
        <v>0</v>
      </c>
      <c r="I51" s="66">
        <v>0</v>
      </c>
      <c r="J51" s="66">
        <v>0</v>
      </c>
      <c r="K51" s="379">
        <f>SUM(C51:J51)</f>
        <v>21</v>
      </c>
    </row>
    <row r="52" spans="1:11" x14ac:dyDescent="0.3">
      <c r="A52" s="69" t="s">
        <v>580</v>
      </c>
      <c r="B52" s="42"/>
      <c r="C52" s="456"/>
      <c r="D52" s="457"/>
      <c r="E52" s="457"/>
      <c r="F52" s="457"/>
      <c r="G52" s="457"/>
      <c r="H52" s="457"/>
      <c r="I52" s="457"/>
      <c r="J52" s="457"/>
      <c r="K52" s="458"/>
    </row>
    <row r="53" spans="1:11" ht="15" customHeight="1" x14ac:dyDescent="0.3">
      <c r="A53" s="220" t="s">
        <v>479</v>
      </c>
      <c r="B53" s="221" t="s">
        <v>478</v>
      </c>
      <c r="C53" s="430"/>
      <c r="D53" s="431"/>
      <c r="E53" s="431"/>
      <c r="F53" s="431"/>
      <c r="G53" s="431"/>
      <c r="H53" s="431"/>
      <c r="I53" s="431"/>
      <c r="J53" s="431"/>
      <c r="K53" s="432"/>
    </row>
    <row r="54" spans="1:11" ht="15" customHeight="1" x14ac:dyDescent="0.3">
      <c r="A54" s="106" t="s">
        <v>493</v>
      </c>
      <c r="B54" s="222" t="s">
        <v>480</v>
      </c>
      <c r="C54" s="8"/>
      <c r="D54" s="8"/>
      <c r="E54" s="8"/>
      <c r="F54" s="8"/>
      <c r="G54" s="8"/>
      <c r="H54" s="8"/>
      <c r="I54" s="8"/>
      <c r="J54" s="331"/>
      <c r="K54" s="16">
        <f t="shared" ref="K54:K64" si="6">SUM(C54:J54)</f>
        <v>0</v>
      </c>
    </row>
    <row r="55" spans="1:11" x14ac:dyDescent="0.3">
      <c r="A55" s="106" t="s">
        <v>494</v>
      </c>
      <c r="B55" s="222" t="s">
        <v>481</v>
      </c>
      <c r="C55" s="8"/>
      <c r="D55" s="8"/>
      <c r="E55" s="8"/>
      <c r="F55" s="8"/>
      <c r="G55" s="8"/>
      <c r="H55" s="8"/>
      <c r="I55" s="8"/>
      <c r="J55" s="331"/>
      <c r="K55" s="16">
        <f t="shared" si="6"/>
        <v>0</v>
      </c>
    </row>
    <row r="56" spans="1:11" x14ac:dyDescent="0.3">
      <c r="A56" s="106" t="s">
        <v>495</v>
      </c>
      <c r="B56" s="222" t="s">
        <v>482</v>
      </c>
      <c r="C56" s="8"/>
      <c r="D56" s="8"/>
      <c r="E56" s="8"/>
      <c r="F56" s="8"/>
      <c r="G56" s="8"/>
      <c r="H56" s="8"/>
      <c r="I56" s="8"/>
      <c r="J56" s="331"/>
      <c r="K56" s="16">
        <f t="shared" si="6"/>
        <v>0</v>
      </c>
    </row>
    <row r="57" spans="1:11" x14ac:dyDescent="0.3">
      <c r="A57" s="106" t="s">
        <v>496</v>
      </c>
      <c r="B57" s="222" t="s">
        <v>483</v>
      </c>
      <c r="C57" s="8"/>
      <c r="D57" s="8"/>
      <c r="E57" s="8"/>
      <c r="F57" s="8"/>
      <c r="G57" s="8"/>
      <c r="H57" s="8"/>
      <c r="I57" s="8"/>
      <c r="J57" s="331"/>
      <c r="K57" s="16">
        <f t="shared" si="6"/>
        <v>0</v>
      </c>
    </row>
    <row r="58" spans="1:11" x14ac:dyDescent="0.3">
      <c r="A58" s="106" t="s">
        <v>497</v>
      </c>
      <c r="B58" s="222" t="s">
        <v>484</v>
      </c>
      <c r="C58" s="8"/>
      <c r="D58" s="8"/>
      <c r="E58" s="8"/>
      <c r="F58" s="8"/>
      <c r="G58" s="8"/>
      <c r="H58" s="8"/>
      <c r="I58" s="8"/>
      <c r="J58" s="331"/>
      <c r="K58" s="16">
        <f t="shared" si="6"/>
        <v>0</v>
      </c>
    </row>
    <row r="59" spans="1:11" x14ac:dyDescent="0.3">
      <c r="A59" s="106" t="s">
        <v>498</v>
      </c>
      <c r="B59" s="222" t="s">
        <v>485</v>
      </c>
      <c r="C59" s="8"/>
      <c r="D59" s="8"/>
      <c r="E59" s="8"/>
      <c r="F59" s="8"/>
      <c r="G59" s="8"/>
      <c r="H59" s="8"/>
      <c r="I59" s="8"/>
      <c r="J59" s="331"/>
      <c r="K59" s="16">
        <f t="shared" si="6"/>
        <v>0</v>
      </c>
    </row>
    <row r="60" spans="1:11" x14ac:dyDescent="0.3">
      <c r="A60" s="106" t="s">
        <v>492</v>
      </c>
      <c r="B60" s="222" t="s">
        <v>486</v>
      </c>
      <c r="C60" s="8"/>
      <c r="D60" s="8"/>
      <c r="E60" s="8"/>
      <c r="F60" s="8"/>
      <c r="G60" s="8"/>
      <c r="H60" s="8"/>
      <c r="I60" s="8"/>
      <c r="J60" s="331"/>
      <c r="K60" s="16">
        <f t="shared" si="6"/>
        <v>0</v>
      </c>
    </row>
    <row r="61" spans="1:11" x14ac:dyDescent="0.3">
      <c r="A61" s="106" t="s">
        <v>499</v>
      </c>
      <c r="B61" s="222" t="s">
        <v>487</v>
      </c>
      <c r="C61" s="8"/>
      <c r="D61" s="8"/>
      <c r="E61" s="8"/>
      <c r="F61" s="8"/>
      <c r="G61" s="8"/>
      <c r="H61" s="8"/>
      <c r="I61" s="8"/>
      <c r="J61" s="331"/>
      <c r="K61" s="16">
        <f t="shared" si="6"/>
        <v>0</v>
      </c>
    </row>
    <row r="62" spans="1:11" x14ac:dyDescent="0.3">
      <c r="A62" s="106" t="s">
        <v>500</v>
      </c>
      <c r="B62" s="222" t="s">
        <v>488</v>
      </c>
      <c r="C62" s="8"/>
      <c r="D62" s="8"/>
      <c r="E62" s="8"/>
      <c r="F62" s="8"/>
      <c r="G62" s="8"/>
      <c r="H62" s="8"/>
      <c r="I62" s="8"/>
      <c r="J62" s="331"/>
      <c r="K62" s="16">
        <f t="shared" si="6"/>
        <v>0</v>
      </c>
    </row>
    <row r="63" spans="1:11" x14ac:dyDescent="0.3">
      <c r="A63" s="106" t="s">
        <v>501</v>
      </c>
      <c r="B63" s="222" t="s">
        <v>489</v>
      </c>
      <c r="C63" s="8">
        <v>208</v>
      </c>
      <c r="D63" s="8">
        <v>23</v>
      </c>
      <c r="E63" s="8">
        <v>76</v>
      </c>
      <c r="F63" s="8"/>
      <c r="G63" s="8">
        <v>19</v>
      </c>
      <c r="H63" s="8">
        <v>28</v>
      </c>
      <c r="I63" s="8">
        <v>1</v>
      </c>
      <c r="J63" s="331">
        <v>10</v>
      </c>
      <c r="K63" s="16">
        <f t="shared" si="6"/>
        <v>365</v>
      </c>
    </row>
    <row r="64" spans="1:11" x14ac:dyDescent="0.3">
      <c r="A64" s="106" t="s">
        <v>491</v>
      </c>
      <c r="B64" s="222" t="s">
        <v>490</v>
      </c>
      <c r="C64" s="8"/>
      <c r="D64" s="8"/>
      <c r="E64" s="8"/>
      <c r="F64" s="8"/>
      <c r="G64" s="8">
        <v>12</v>
      </c>
      <c r="H64" s="8"/>
      <c r="I64" s="8"/>
      <c r="J64" s="331"/>
      <c r="K64" s="16">
        <f t="shared" si="6"/>
        <v>12</v>
      </c>
    </row>
    <row r="65" spans="1:11" x14ac:dyDescent="0.3">
      <c r="A65" s="223" t="s">
        <v>75</v>
      </c>
      <c r="B65" s="224" t="s">
        <v>90</v>
      </c>
      <c r="C65" s="11">
        <f t="shared" ref="C65:K65" si="7">SUM(C54:C64)</f>
        <v>208</v>
      </c>
      <c r="D65" s="11">
        <f t="shared" si="7"/>
        <v>23</v>
      </c>
      <c r="E65" s="11">
        <f t="shared" si="7"/>
        <v>76</v>
      </c>
      <c r="F65" s="11">
        <f t="shared" si="7"/>
        <v>0</v>
      </c>
      <c r="G65" s="11">
        <f t="shared" si="7"/>
        <v>31</v>
      </c>
      <c r="H65" s="11">
        <f t="shared" si="7"/>
        <v>28</v>
      </c>
      <c r="I65" s="11">
        <f t="shared" si="7"/>
        <v>1</v>
      </c>
      <c r="J65" s="11">
        <f t="shared" si="7"/>
        <v>10</v>
      </c>
      <c r="K65" s="16">
        <f t="shared" si="7"/>
        <v>377</v>
      </c>
    </row>
    <row r="66" spans="1:11" x14ac:dyDescent="0.3">
      <c r="A66" s="106" t="s">
        <v>608</v>
      </c>
      <c r="B66" s="334" t="s">
        <v>90</v>
      </c>
      <c r="C66" s="8">
        <v>141</v>
      </c>
      <c r="D66" s="8">
        <v>16</v>
      </c>
      <c r="E66" s="8">
        <v>56</v>
      </c>
      <c r="F66" s="8">
        <v>0</v>
      </c>
      <c r="G66" s="8">
        <v>25</v>
      </c>
      <c r="H66" s="8">
        <v>27</v>
      </c>
      <c r="I66" s="8">
        <v>1</v>
      </c>
      <c r="J66" s="8">
        <v>7</v>
      </c>
      <c r="K66" s="341">
        <f>SUM(C66:J66)</f>
        <v>273</v>
      </c>
    </row>
    <row r="67" spans="1:11" ht="14.4" thickBot="1" x14ac:dyDescent="0.35">
      <c r="A67" s="118" t="s">
        <v>609</v>
      </c>
      <c r="B67" s="378" t="s">
        <v>90</v>
      </c>
      <c r="C67" s="66">
        <v>69</v>
      </c>
      <c r="D67" s="66">
        <v>2</v>
      </c>
      <c r="E67" s="66">
        <v>34</v>
      </c>
      <c r="F67" s="66">
        <v>0</v>
      </c>
      <c r="G67" s="66">
        <v>1</v>
      </c>
      <c r="H67" s="66">
        <v>3</v>
      </c>
      <c r="I67" s="66">
        <v>0</v>
      </c>
      <c r="J67" s="66">
        <v>0</v>
      </c>
      <c r="K67" s="383">
        <f>SUM(C67:J67)</f>
        <v>109</v>
      </c>
    </row>
    <row r="68" spans="1:11" x14ac:dyDescent="0.3">
      <c r="A68" s="174" t="s">
        <v>577</v>
      </c>
      <c r="B68" s="382"/>
      <c r="C68" s="456"/>
      <c r="D68" s="457"/>
      <c r="E68" s="457"/>
      <c r="F68" s="457"/>
      <c r="G68" s="457"/>
      <c r="H68" s="457"/>
      <c r="I68" s="457"/>
      <c r="J68" s="457"/>
      <c r="K68" s="458"/>
    </row>
    <row r="69" spans="1:11" x14ac:dyDescent="0.3">
      <c r="A69" s="220" t="s">
        <v>479</v>
      </c>
      <c r="B69" s="221" t="s">
        <v>478</v>
      </c>
      <c r="C69" s="430"/>
      <c r="D69" s="431"/>
      <c r="E69" s="431"/>
      <c r="F69" s="431"/>
      <c r="G69" s="431"/>
      <c r="H69" s="431"/>
      <c r="I69" s="431"/>
      <c r="J69" s="431"/>
      <c r="K69" s="432"/>
    </row>
    <row r="70" spans="1:11" x14ac:dyDescent="0.3">
      <c r="A70" s="106" t="s">
        <v>493</v>
      </c>
      <c r="B70" s="222" t="s">
        <v>480</v>
      </c>
      <c r="C70" s="8"/>
      <c r="D70" s="8"/>
      <c r="E70" s="8"/>
      <c r="F70" s="8"/>
      <c r="G70" s="8"/>
      <c r="H70" s="8"/>
      <c r="I70" s="8"/>
      <c r="J70" s="331"/>
      <c r="K70" s="16">
        <f t="shared" ref="K70:K80" si="8">SUM(C70:J70)</f>
        <v>0</v>
      </c>
    </row>
    <row r="71" spans="1:11" x14ac:dyDescent="0.3">
      <c r="A71" s="106" t="s">
        <v>494</v>
      </c>
      <c r="B71" s="222" t="s">
        <v>481</v>
      </c>
      <c r="C71" s="8">
        <v>210</v>
      </c>
      <c r="D71" s="8">
        <v>84</v>
      </c>
      <c r="E71" s="8">
        <v>42</v>
      </c>
      <c r="F71" s="8">
        <v>14</v>
      </c>
      <c r="G71" s="8">
        <v>85</v>
      </c>
      <c r="H71" s="8">
        <v>70</v>
      </c>
      <c r="I71" s="8">
        <v>3</v>
      </c>
      <c r="J71" s="331">
        <v>0</v>
      </c>
      <c r="K71" s="16">
        <f t="shared" si="8"/>
        <v>508</v>
      </c>
    </row>
    <row r="72" spans="1:11" x14ac:dyDescent="0.3">
      <c r="A72" s="106" t="s">
        <v>495</v>
      </c>
      <c r="B72" s="222" t="s">
        <v>482</v>
      </c>
      <c r="C72" s="8"/>
      <c r="D72" s="8"/>
      <c r="E72" s="8"/>
      <c r="F72" s="8"/>
      <c r="G72" s="8"/>
      <c r="H72" s="8"/>
      <c r="I72" s="8"/>
      <c r="J72" s="331"/>
      <c r="K72" s="16">
        <f t="shared" si="8"/>
        <v>0</v>
      </c>
    </row>
    <row r="73" spans="1:11" x14ac:dyDescent="0.3">
      <c r="A73" s="106" t="s">
        <v>496</v>
      </c>
      <c r="B73" s="222" t="s">
        <v>483</v>
      </c>
      <c r="C73" s="8"/>
      <c r="D73" s="8"/>
      <c r="E73" s="8"/>
      <c r="F73" s="8"/>
      <c r="G73" s="8"/>
      <c r="H73" s="8"/>
      <c r="I73" s="8"/>
      <c r="J73" s="331"/>
      <c r="K73" s="16">
        <f t="shared" si="8"/>
        <v>0</v>
      </c>
    </row>
    <row r="74" spans="1:11" x14ac:dyDescent="0.3">
      <c r="A74" s="106" t="s">
        <v>497</v>
      </c>
      <c r="B74" s="222" t="s">
        <v>484</v>
      </c>
      <c r="C74" s="8"/>
      <c r="D74" s="8"/>
      <c r="E74" s="8"/>
      <c r="F74" s="8"/>
      <c r="G74" s="8"/>
      <c r="H74" s="8"/>
      <c r="I74" s="8"/>
      <c r="J74" s="331"/>
      <c r="K74" s="16">
        <f t="shared" si="8"/>
        <v>0</v>
      </c>
    </row>
    <row r="75" spans="1:11" x14ac:dyDescent="0.3">
      <c r="A75" s="106" t="s">
        <v>498</v>
      </c>
      <c r="B75" s="222" t="s">
        <v>485</v>
      </c>
      <c r="C75" s="8"/>
      <c r="D75" s="8"/>
      <c r="E75" s="8"/>
      <c r="F75" s="8"/>
      <c r="G75" s="8"/>
      <c r="H75" s="8"/>
      <c r="I75" s="8"/>
      <c r="J75" s="331"/>
      <c r="K75" s="16">
        <f t="shared" si="8"/>
        <v>0</v>
      </c>
    </row>
    <row r="76" spans="1:11" x14ac:dyDescent="0.3">
      <c r="A76" s="106" t="s">
        <v>492</v>
      </c>
      <c r="B76" s="222" t="s">
        <v>486</v>
      </c>
      <c r="C76" s="8"/>
      <c r="D76" s="8"/>
      <c r="E76" s="8"/>
      <c r="F76" s="8"/>
      <c r="G76" s="8"/>
      <c r="H76" s="8"/>
      <c r="I76" s="8"/>
      <c r="J76" s="331"/>
      <c r="K76" s="16">
        <f t="shared" si="8"/>
        <v>0</v>
      </c>
    </row>
    <row r="77" spans="1:11" x14ac:dyDescent="0.3">
      <c r="A77" s="106" t="s">
        <v>499</v>
      </c>
      <c r="B77" s="222" t="s">
        <v>487</v>
      </c>
      <c r="C77" s="8"/>
      <c r="D77" s="8"/>
      <c r="E77" s="8"/>
      <c r="F77" s="8"/>
      <c r="G77" s="8"/>
      <c r="H77" s="8"/>
      <c r="I77" s="8"/>
      <c r="J77" s="331"/>
      <c r="K77" s="16">
        <f t="shared" si="8"/>
        <v>0</v>
      </c>
    </row>
    <row r="78" spans="1:11" x14ac:dyDescent="0.3">
      <c r="A78" s="106" t="s">
        <v>500</v>
      </c>
      <c r="B78" s="222" t="s">
        <v>488</v>
      </c>
      <c r="C78" s="8"/>
      <c r="D78" s="8"/>
      <c r="E78" s="8"/>
      <c r="F78" s="8"/>
      <c r="G78" s="8"/>
      <c r="H78" s="8"/>
      <c r="I78" s="8"/>
      <c r="J78" s="331"/>
      <c r="K78" s="16">
        <f t="shared" si="8"/>
        <v>0</v>
      </c>
    </row>
    <row r="79" spans="1:11" x14ac:dyDescent="0.3">
      <c r="A79" s="106" t="s">
        <v>501</v>
      </c>
      <c r="B79" s="222" t="s">
        <v>489</v>
      </c>
      <c r="C79" s="8"/>
      <c r="D79" s="8"/>
      <c r="E79" s="8"/>
      <c r="F79" s="8"/>
      <c r="G79" s="8"/>
      <c r="H79" s="8"/>
      <c r="I79" s="8"/>
      <c r="J79" s="331"/>
      <c r="K79" s="16">
        <f t="shared" si="8"/>
        <v>0</v>
      </c>
    </row>
    <row r="80" spans="1:11" x14ac:dyDescent="0.3">
      <c r="A80" s="106" t="s">
        <v>491</v>
      </c>
      <c r="B80" s="222" t="s">
        <v>490</v>
      </c>
      <c r="C80" s="8">
        <v>29</v>
      </c>
      <c r="D80" s="8">
        <v>13</v>
      </c>
      <c r="E80" s="8">
        <v>0</v>
      </c>
      <c r="F80" s="8">
        <v>0</v>
      </c>
      <c r="G80" s="8">
        <v>3</v>
      </c>
      <c r="H80" s="8">
        <v>0</v>
      </c>
      <c r="I80" s="8">
        <v>0</v>
      </c>
      <c r="J80" s="331">
        <v>0</v>
      </c>
      <c r="K80" s="16">
        <f t="shared" si="8"/>
        <v>45</v>
      </c>
    </row>
    <row r="81" spans="1:11" x14ac:dyDescent="0.3">
      <c r="A81" s="223" t="s">
        <v>75</v>
      </c>
      <c r="B81" s="224" t="s">
        <v>90</v>
      </c>
      <c r="C81" s="11">
        <f t="shared" ref="C81:K81" si="9">SUM(C70:C80)</f>
        <v>239</v>
      </c>
      <c r="D81" s="11">
        <f t="shared" si="9"/>
        <v>97</v>
      </c>
      <c r="E81" s="11">
        <f t="shared" si="9"/>
        <v>42</v>
      </c>
      <c r="F81" s="11">
        <f t="shared" si="9"/>
        <v>14</v>
      </c>
      <c r="G81" s="11">
        <f t="shared" si="9"/>
        <v>88</v>
      </c>
      <c r="H81" s="11">
        <f t="shared" si="9"/>
        <v>70</v>
      </c>
      <c r="I81" s="11">
        <f t="shared" si="9"/>
        <v>3</v>
      </c>
      <c r="J81" s="11">
        <f t="shared" si="9"/>
        <v>0</v>
      </c>
      <c r="K81" s="16">
        <f t="shared" si="9"/>
        <v>553</v>
      </c>
    </row>
    <row r="82" spans="1:11" x14ac:dyDescent="0.3">
      <c r="A82" s="106" t="s">
        <v>617</v>
      </c>
      <c r="B82" s="334" t="s">
        <v>90</v>
      </c>
      <c r="C82" s="8">
        <v>174</v>
      </c>
      <c r="D82" s="8">
        <v>62</v>
      </c>
      <c r="E82" s="8">
        <v>42</v>
      </c>
      <c r="F82" s="8">
        <v>14</v>
      </c>
      <c r="G82" s="8">
        <v>65</v>
      </c>
      <c r="H82" s="8">
        <v>54</v>
      </c>
      <c r="I82" s="8">
        <v>0</v>
      </c>
      <c r="J82" s="8">
        <v>0</v>
      </c>
      <c r="K82" s="18">
        <f>SUM(C82:J82)</f>
        <v>411</v>
      </c>
    </row>
    <row r="83" spans="1:11" ht="14.4" thickBot="1" x14ac:dyDescent="0.35">
      <c r="A83" s="118" t="s">
        <v>618</v>
      </c>
      <c r="B83" s="378" t="s">
        <v>90</v>
      </c>
      <c r="C83" s="66">
        <v>1</v>
      </c>
      <c r="D83" s="66">
        <v>0</v>
      </c>
      <c r="E83" s="66">
        <v>0</v>
      </c>
      <c r="F83" s="66">
        <v>0</v>
      </c>
      <c r="G83" s="66">
        <v>0</v>
      </c>
      <c r="H83" s="66">
        <v>1</v>
      </c>
      <c r="I83" s="66">
        <v>0</v>
      </c>
      <c r="J83" s="66">
        <v>0</v>
      </c>
      <c r="K83" s="379">
        <f>SUM(C83:J83)</f>
        <v>2</v>
      </c>
    </row>
    <row r="84" spans="1:11" x14ac:dyDescent="0.3">
      <c r="A84" s="174" t="s">
        <v>578</v>
      </c>
      <c r="B84" s="382"/>
      <c r="C84" s="456"/>
      <c r="D84" s="457"/>
      <c r="E84" s="457"/>
      <c r="F84" s="457"/>
      <c r="G84" s="457"/>
      <c r="H84" s="457"/>
      <c r="I84" s="457"/>
      <c r="J84" s="457"/>
      <c r="K84" s="458"/>
    </row>
    <row r="85" spans="1:11" x14ac:dyDescent="0.3">
      <c r="A85" s="220" t="s">
        <v>479</v>
      </c>
      <c r="B85" s="221" t="s">
        <v>478</v>
      </c>
      <c r="C85" s="430"/>
      <c r="D85" s="431"/>
      <c r="E85" s="431"/>
      <c r="F85" s="431"/>
      <c r="G85" s="431"/>
      <c r="H85" s="431"/>
      <c r="I85" s="431"/>
      <c r="J85" s="431"/>
      <c r="K85" s="432"/>
    </row>
    <row r="86" spans="1:11" x14ac:dyDescent="0.3">
      <c r="A86" s="106" t="s">
        <v>493</v>
      </c>
      <c r="B86" s="222" t="s">
        <v>480</v>
      </c>
      <c r="C86" s="8"/>
      <c r="D86" s="8"/>
      <c r="E86" s="8"/>
      <c r="F86" s="8"/>
      <c r="G86" s="8"/>
      <c r="H86" s="8"/>
      <c r="I86" s="8"/>
      <c r="J86" s="331"/>
      <c r="K86" s="16">
        <f t="shared" ref="K86:K96" si="10">SUM(C86:J86)</f>
        <v>0</v>
      </c>
    </row>
    <row r="87" spans="1:11" x14ac:dyDescent="0.3">
      <c r="A87" s="106" t="s">
        <v>494</v>
      </c>
      <c r="B87" s="222" t="s">
        <v>481</v>
      </c>
      <c r="C87" s="8"/>
      <c r="D87" s="8"/>
      <c r="E87" s="8"/>
      <c r="F87" s="8"/>
      <c r="G87" s="8">
        <v>34</v>
      </c>
      <c r="H87" s="8"/>
      <c r="I87" s="8"/>
      <c r="J87" s="331"/>
      <c r="K87" s="16">
        <f t="shared" si="10"/>
        <v>34</v>
      </c>
    </row>
    <row r="88" spans="1:11" x14ac:dyDescent="0.3">
      <c r="A88" s="106" t="s">
        <v>495</v>
      </c>
      <c r="B88" s="222" t="s">
        <v>482</v>
      </c>
      <c r="C88" s="8"/>
      <c r="D88" s="8"/>
      <c r="E88" s="8"/>
      <c r="F88" s="8"/>
      <c r="G88" s="8"/>
      <c r="H88" s="8"/>
      <c r="I88" s="8"/>
      <c r="J88" s="331"/>
      <c r="K88" s="16">
        <f t="shared" si="10"/>
        <v>0</v>
      </c>
    </row>
    <row r="89" spans="1:11" x14ac:dyDescent="0.3">
      <c r="A89" s="106" t="s">
        <v>496</v>
      </c>
      <c r="B89" s="222" t="s">
        <v>483</v>
      </c>
      <c r="C89" s="8" t="s">
        <v>612</v>
      </c>
      <c r="D89" s="8" t="s">
        <v>612</v>
      </c>
      <c r="E89" s="8"/>
      <c r="F89" s="8"/>
      <c r="G89" s="8" t="s">
        <v>612</v>
      </c>
      <c r="H89" s="8" t="s">
        <v>612</v>
      </c>
      <c r="I89" s="8"/>
      <c r="J89" s="331"/>
      <c r="K89" s="16">
        <f t="shared" si="10"/>
        <v>0</v>
      </c>
    </row>
    <row r="90" spans="1:11" x14ac:dyDescent="0.3">
      <c r="A90" s="106" t="s">
        <v>497</v>
      </c>
      <c r="B90" s="222" t="s">
        <v>484</v>
      </c>
      <c r="C90" s="8"/>
      <c r="D90" s="8"/>
      <c r="E90" s="8"/>
      <c r="F90" s="8"/>
      <c r="G90" s="8"/>
      <c r="H90" s="8"/>
      <c r="I90" s="8"/>
      <c r="J90" s="331"/>
      <c r="K90" s="16">
        <f t="shared" si="10"/>
        <v>0</v>
      </c>
    </row>
    <row r="91" spans="1:11" x14ac:dyDescent="0.3">
      <c r="A91" s="106" t="s">
        <v>498</v>
      </c>
      <c r="B91" s="222" t="s">
        <v>485</v>
      </c>
      <c r="C91" s="8">
        <v>99</v>
      </c>
      <c r="D91" s="8">
        <v>4</v>
      </c>
      <c r="E91" s="8"/>
      <c r="F91" s="8"/>
      <c r="G91" s="8">
        <v>48</v>
      </c>
      <c r="H91" s="8"/>
      <c r="I91" s="8">
        <v>13</v>
      </c>
      <c r="J91" s="331">
        <v>2</v>
      </c>
      <c r="K91" s="16">
        <f t="shared" si="10"/>
        <v>166</v>
      </c>
    </row>
    <row r="92" spans="1:11" x14ac:dyDescent="0.3">
      <c r="A92" s="106" t="s">
        <v>492</v>
      </c>
      <c r="B92" s="222" t="s">
        <v>486</v>
      </c>
      <c r="C92" s="8">
        <v>18</v>
      </c>
      <c r="D92" s="8">
        <v>5</v>
      </c>
      <c r="E92" s="8"/>
      <c r="F92" s="8"/>
      <c r="G92" s="8">
        <v>8</v>
      </c>
      <c r="H92" s="8">
        <v>1</v>
      </c>
      <c r="I92" s="8">
        <v>1</v>
      </c>
      <c r="J92" s="331"/>
      <c r="K92" s="16">
        <f t="shared" si="10"/>
        <v>33</v>
      </c>
    </row>
    <row r="93" spans="1:11" x14ac:dyDescent="0.3">
      <c r="A93" s="106" t="s">
        <v>499</v>
      </c>
      <c r="B93" s="222" t="s">
        <v>487</v>
      </c>
      <c r="C93" s="8"/>
      <c r="D93" s="8"/>
      <c r="E93" s="8"/>
      <c r="F93" s="8"/>
      <c r="G93" s="8"/>
      <c r="H93" s="8"/>
      <c r="I93" s="8"/>
      <c r="J93" s="331"/>
      <c r="K93" s="16">
        <f t="shared" si="10"/>
        <v>0</v>
      </c>
    </row>
    <row r="94" spans="1:11" x14ac:dyDescent="0.3">
      <c r="A94" s="106" t="s">
        <v>500</v>
      </c>
      <c r="B94" s="222" t="s">
        <v>488</v>
      </c>
      <c r="C94" s="8"/>
      <c r="D94" s="8"/>
      <c r="E94" s="8"/>
      <c r="F94" s="8"/>
      <c r="G94" s="8"/>
      <c r="H94" s="8"/>
      <c r="I94" s="8"/>
      <c r="J94" s="331"/>
      <c r="K94" s="16">
        <f t="shared" si="10"/>
        <v>0</v>
      </c>
    </row>
    <row r="95" spans="1:11" x14ac:dyDescent="0.3">
      <c r="A95" s="106" t="s">
        <v>501</v>
      </c>
      <c r="B95" s="222" t="s">
        <v>489</v>
      </c>
      <c r="C95" s="8"/>
      <c r="D95" s="8"/>
      <c r="E95" s="8"/>
      <c r="F95" s="8"/>
      <c r="G95" s="8"/>
      <c r="H95" s="8"/>
      <c r="I95" s="8"/>
      <c r="J95" s="331"/>
      <c r="K95" s="16">
        <f t="shared" si="10"/>
        <v>0</v>
      </c>
    </row>
    <row r="96" spans="1:11" x14ac:dyDescent="0.3">
      <c r="A96" s="106" t="s">
        <v>491</v>
      </c>
      <c r="B96" s="222" t="s">
        <v>490</v>
      </c>
      <c r="C96" s="8"/>
      <c r="D96" s="8"/>
      <c r="E96" s="8"/>
      <c r="F96" s="8"/>
      <c r="G96" s="8"/>
      <c r="H96" s="8"/>
      <c r="I96" s="8"/>
      <c r="J96" s="331"/>
      <c r="K96" s="16">
        <f t="shared" si="10"/>
        <v>0</v>
      </c>
    </row>
    <row r="97" spans="1:11" x14ac:dyDescent="0.3">
      <c r="A97" s="223" t="s">
        <v>75</v>
      </c>
      <c r="B97" s="224" t="s">
        <v>90</v>
      </c>
      <c r="C97" s="11">
        <f t="shared" ref="C97:K97" si="11">SUM(C86:C96)</f>
        <v>117</v>
      </c>
      <c r="D97" s="11">
        <f t="shared" si="11"/>
        <v>9</v>
      </c>
      <c r="E97" s="11">
        <f t="shared" si="11"/>
        <v>0</v>
      </c>
      <c r="F97" s="11">
        <f t="shared" si="11"/>
        <v>0</v>
      </c>
      <c r="G97" s="11">
        <f t="shared" si="11"/>
        <v>90</v>
      </c>
      <c r="H97" s="11">
        <f t="shared" si="11"/>
        <v>1</v>
      </c>
      <c r="I97" s="11">
        <f t="shared" si="11"/>
        <v>14</v>
      </c>
      <c r="J97" s="11">
        <f t="shared" si="11"/>
        <v>2</v>
      </c>
      <c r="K97" s="16">
        <f t="shared" si="11"/>
        <v>233</v>
      </c>
    </row>
    <row r="98" spans="1:11" x14ac:dyDescent="0.3">
      <c r="A98" s="106" t="s">
        <v>615</v>
      </c>
      <c r="B98" s="334" t="s">
        <v>90</v>
      </c>
      <c r="C98" s="8">
        <v>62</v>
      </c>
      <c r="D98" s="8">
        <v>2</v>
      </c>
      <c r="E98" s="8">
        <v>0</v>
      </c>
      <c r="F98" s="8">
        <v>0</v>
      </c>
      <c r="G98" s="8">
        <v>63</v>
      </c>
      <c r="H98" s="8">
        <v>0</v>
      </c>
      <c r="I98" s="8">
        <v>10</v>
      </c>
      <c r="J98" s="8">
        <v>1</v>
      </c>
      <c r="K98" s="18">
        <f>SUM(C98:J98)</f>
        <v>138</v>
      </c>
    </row>
    <row r="99" spans="1:11" ht="14.4" thickBot="1" x14ac:dyDescent="0.35">
      <c r="A99" s="118" t="s">
        <v>616</v>
      </c>
      <c r="B99" s="378" t="s">
        <v>90</v>
      </c>
      <c r="C99" s="66">
        <v>3</v>
      </c>
      <c r="D99" s="66">
        <v>2</v>
      </c>
      <c r="E99" s="66">
        <v>0</v>
      </c>
      <c r="F99" s="66">
        <v>0</v>
      </c>
      <c r="G99" s="66">
        <v>3</v>
      </c>
      <c r="H99" s="66">
        <v>0</v>
      </c>
      <c r="I99" s="66">
        <v>4</v>
      </c>
      <c r="J99" s="66">
        <v>0</v>
      </c>
      <c r="K99" s="379">
        <f>SUM(C99:J99)</f>
        <v>12</v>
      </c>
    </row>
    <row r="100" spans="1:11" x14ac:dyDescent="0.3">
      <c r="A100" s="174" t="s">
        <v>583</v>
      </c>
      <c r="B100" s="382"/>
      <c r="C100" s="456"/>
      <c r="D100" s="457"/>
      <c r="E100" s="457"/>
      <c r="F100" s="457"/>
      <c r="G100" s="457"/>
      <c r="H100" s="457"/>
      <c r="I100" s="457"/>
      <c r="J100" s="457"/>
      <c r="K100" s="458"/>
    </row>
    <row r="101" spans="1:11" x14ac:dyDescent="0.3">
      <c r="A101" s="220" t="s">
        <v>479</v>
      </c>
      <c r="B101" s="221" t="s">
        <v>478</v>
      </c>
      <c r="C101" s="430"/>
      <c r="D101" s="431"/>
      <c r="E101" s="431"/>
      <c r="F101" s="431"/>
      <c r="G101" s="431"/>
      <c r="H101" s="431"/>
      <c r="I101" s="431"/>
      <c r="J101" s="431"/>
      <c r="K101" s="432"/>
    </row>
    <row r="102" spans="1:11" x14ac:dyDescent="0.3">
      <c r="A102" s="106" t="s">
        <v>493</v>
      </c>
      <c r="B102" s="222" t="s">
        <v>480</v>
      </c>
      <c r="C102" s="86">
        <f t="shared" ref="C102:D115" si="12">SUM(C54,C22,C6,C86,C70,C38)</f>
        <v>0</v>
      </c>
      <c r="D102" s="86">
        <f t="shared" si="12"/>
        <v>0</v>
      </c>
      <c r="E102" s="86">
        <v>0</v>
      </c>
      <c r="F102" s="86">
        <v>0</v>
      </c>
      <c r="G102" s="86">
        <f t="shared" ref="G102:J115" si="13">SUM(G54,G22,G6,G86,G70,G38)</f>
        <v>0</v>
      </c>
      <c r="H102" s="86">
        <f t="shared" si="13"/>
        <v>0</v>
      </c>
      <c r="I102" s="86">
        <f t="shared" si="13"/>
        <v>0</v>
      </c>
      <c r="J102" s="86">
        <f t="shared" si="13"/>
        <v>0</v>
      </c>
      <c r="K102" s="96">
        <f>SUM(C102:J102)</f>
        <v>0</v>
      </c>
    </row>
    <row r="103" spans="1:11" x14ac:dyDescent="0.3">
      <c r="A103" s="106" t="s">
        <v>494</v>
      </c>
      <c r="B103" s="222" t="s">
        <v>481</v>
      </c>
      <c r="C103" s="86">
        <f t="shared" si="12"/>
        <v>210</v>
      </c>
      <c r="D103" s="86">
        <f t="shared" si="12"/>
        <v>84</v>
      </c>
      <c r="E103" s="86">
        <f>SUM(E71)</f>
        <v>42</v>
      </c>
      <c r="F103" s="86">
        <f>SUM(F71)</f>
        <v>14</v>
      </c>
      <c r="G103" s="86">
        <f t="shared" si="13"/>
        <v>141</v>
      </c>
      <c r="H103" s="86">
        <f t="shared" si="13"/>
        <v>70</v>
      </c>
      <c r="I103" s="86">
        <f t="shared" si="13"/>
        <v>3</v>
      </c>
      <c r="J103" s="97">
        <f t="shared" si="13"/>
        <v>0</v>
      </c>
      <c r="K103" s="96">
        <f t="shared" ref="K103:K112" si="14">SUM(C103:J103)</f>
        <v>564</v>
      </c>
    </row>
    <row r="104" spans="1:11" x14ac:dyDescent="0.3">
      <c r="A104" s="106" t="s">
        <v>495</v>
      </c>
      <c r="B104" s="222" t="s">
        <v>482</v>
      </c>
      <c r="C104" s="86">
        <f t="shared" si="12"/>
        <v>174</v>
      </c>
      <c r="D104" s="86">
        <f t="shared" si="12"/>
        <v>20</v>
      </c>
      <c r="E104" s="86">
        <v>0</v>
      </c>
      <c r="F104" s="86">
        <v>0</v>
      </c>
      <c r="G104" s="86">
        <f t="shared" si="13"/>
        <v>99</v>
      </c>
      <c r="H104" s="86">
        <f t="shared" si="13"/>
        <v>4</v>
      </c>
      <c r="I104" s="86">
        <f t="shared" si="13"/>
        <v>10</v>
      </c>
      <c r="J104" s="97">
        <f t="shared" si="13"/>
        <v>1</v>
      </c>
      <c r="K104" s="96">
        <f t="shared" si="14"/>
        <v>308</v>
      </c>
    </row>
    <row r="105" spans="1:11" x14ac:dyDescent="0.3">
      <c r="A105" s="106" t="s">
        <v>496</v>
      </c>
      <c r="B105" s="222" t="s">
        <v>483</v>
      </c>
      <c r="C105" s="86">
        <f t="shared" si="12"/>
        <v>61</v>
      </c>
      <c r="D105" s="86">
        <f t="shared" si="12"/>
        <v>0</v>
      </c>
      <c r="E105" s="86">
        <v>0</v>
      </c>
      <c r="F105" s="86">
        <v>0</v>
      </c>
      <c r="G105" s="86">
        <f t="shared" si="13"/>
        <v>0</v>
      </c>
      <c r="H105" s="86">
        <f t="shared" si="13"/>
        <v>0</v>
      </c>
      <c r="I105" s="86">
        <f t="shared" si="13"/>
        <v>0</v>
      </c>
      <c r="J105" s="97">
        <f t="shared" si="13"/>
        <v>0</v>
      </c>
      <c r="K105" s="96">
        <f t="shared" si="14"/>
        <v>61</v>
      </c>
    </row>
    <row r="106" spans="1:11" x14ac:dyDescent="0.3">
      <c r="A106" s="106" t="s">
        <v>497</v>
      </c>
      <c r="B106" s="222" t="s">
        <v>484</v>
      </c>
      <c r="C106" s="86">
        <f t="shared" si="12"/>
        <v>0</v>
      </c>
      <c r="D106" s="86">
        <f t="shared" si="12"/>
        <v>0</v>
      </c>
      <c r="E106" s="86">
        <v>0</v>
      </c>
      <c r="F106" s="86">
        <v>0</v>
      </c>
      <c r="G106" s="86">
        <f t="shared" si="13"/>
        <v>0</v>
      </c>
      <c r="H106" s="86">
        <f t="shared" si="13"/>
        <v>0</v>
      </c>
      <c r="I106" s="86">
        <f t="shared" si="13"/>
        <v>0</v>
      </c>
      <c r="J106" s="97">
        <f t="shared" si="13"/>
        <v>0</v>
      </c>
      <c r="K106" s="96">
        <f t="shared" si="14"/>
        <v>0</v>
      </c>
    </row>
    <row r="107" spans="1:11" x14ac:dyDescent="0.3">
      <c r="A107" s="106" t="s">
        <v>498</v>
      </c>
      <c r="B107" s="222" t="s">
        <v>485</v>
      </c>
      <c r="C107" s="86">
        <f t="shared" si="12"/>
        <v>99</v>
      </c>
      <c r="D107" s="86">
        <f t="shared" si="12"/>
        <v>4</v>
      </c>
      <c r="E107" s="86">
        <v>0</v>
      </c>
      <c r="F107" s="86">
        <v>0</v>
      </c>
      <c r="G107" s="86">
        <f t="shared" si="13"/>
        <v>48</v>
      </c>
      <c r="H107" s="86">
        <f t="shared" si="13"/>
        <v>0</v>
      </c>
      <c r="I107" s="86">
        <f t="shared" si="13"/>
        <v>13</v>
      </c>
      <c r="J107" s="97">
        <f t="shared" si="13"/>
        <v>2</v>
      </c>
      <c r="K107" s="96">
        <f t="shared" si="14"/>
        <v>166</v>
      </c>
    </row>
    <row r="108" spans="1:11" x14ac:dyDescent="0.3">
      <c r="A108" s="106" t="s">
        <v>492</v>
      </c>
      <c r="B108" s="222" t="s">
        <v>486</v>
      </c>
      <c r="C108" s="86">
        <f t="shared" si="12"/>
        <v>18</v>
      </c>
      <c r="D108" s="86">
        <f t="shared" si="12"/>
        <v>5</v>
      </c>
      <c r="E108" s="86">
        <v>0</v>
      </c>
      <c r="F108" s="86">
        <v>0</v>
      </c>
      <c r="G108" s="86">
        <f t="shared" si="13"/>
        <v>8</v>
      </c>
      <c r="H108" s="86">
        <f t="shared" si="13"/>
        <v>1</v>
      </c>
      <c r="I108" s="86">
        <f t="shared" si="13"/>
        <v>1</v>
      </c>
      <c r="J108" s="97">
        <f t="shared" si="13"/>
        <v>0</v>
      </c>
      <c r="K108" s="96">
        <f t="shared" si="14"/>
        <v>33</v>
      </c>
    </row>
    <row r="109" spans="1:11" x14ac:dyDescent="0.3">
      <c r="A109" s="106" t="s">
        <v>499</v>
      </c>
      <c r="B109" s="222" t="s">
        <v>487</v>
      </c>
      <c r="C109" s="86">
        <f t="shared" si="12"/>
        <v>0</v>
      </c>
      <c r="D109" s="86">
        <f t="shared" si="12"/>
        <v>0</v>
      </c>
      <c r="E109" s="86">
        <v>0</v>
      </c>
      <c r="F109" s="86">
        <v>0</v>
      </c>
      <c r="G109" s="86">
        <f t="shared" si="13"/>
        <v>0</v>
      </c>
      <c r="H109" s="86">
        <f t="shared" si="13"/>
        <v>0</v>
      </c>
      <c r="I109" s="86">
        <f t="shared" si="13"/>
        <v>0</v>
      </c>
      <c r="J109" s="97">
        <f t="shared" si="13"/>
        <v>0</v>
      </c>
      <c r="K109" s="96">
        <f t="shared" si="14"/>
        <v>0</v>
      </c>
    </row>
    <row r="110" spans="1:11" x14ac:dyDescent="0.3">
      <c r="A110" s="106" t="s">
        <v>500</v>
      </c>
      <c r="B110" s="222" t="s">
        <v>488</v>
      </c>
      <c r="C110" s="86">
        <f t="shared" si="12"/>
        <v>0</v>
      </c>
      <c r="D110" s="86">
        <f t="shared" si="12"/>
        <v>0</v>
      </c>
      <c r="E110" s="86">
        <v>0</v>
      </c>
      <c r="F110" s="86">
        <v>0</v>
      </c>
      <c r="G110" s="86">
        <f t="shared" si="13"/>
        <v>0</v>
      </c>
      <c r="H110" s="86">
        <f t="shared" si="13"/>
        <v>0</v>
      </c>
      <c r="I110" s="86">
        <f t="shared" si="13"/>
        <v>0</v>
      </c>
      <c r="J110" s="97">
        <f t="shared" si="13"/>
        <v>0</v>
      </c>
      <c r="K110" s="96">
        <f t="shared" si="14"/>
        <v>0</v>
      </c>
    </row>
    <row r="111" spans="1:11" x14ac:dyDescent="0.3">
      <c r="A111" s="106" t="s">
        <v>501</v>
      </c>
      <c r="B111" s="222" t="s">
        <v>489</v>
      </c>
      <c r="C111" s="98">
        <f t="shared" si="12"/>
        <v>248</v>
      </c>
      <c r="D111" s="98">
        <f t="shared" si="12"/>
        <v>63</v>
      </c>
      <c r="E111" s="98">
        <f>SUM(E63)</f>
        <v>76</v>
      </c>
      <c r="F111" s="98">
        <f>SUM(F63)</f>
        <v>0</v>
      </c>
      <c r="G111" s="98">
        <f t="shared" si="13"/>
        <v>47</v>
      </c>
      <c r="H111" s="98">
        <f t="shared" si="13"/>
        <v>79</v>
      </c>
      <c r="I111" s="98">
        <f t="shared" si="13"/>
        <v>3</v>
      </c>
      <c r="J111" s="99">
        <f t="shared" si="13"/>
        <v>11</v>
      </c>
      <c r="K111" s="100">
        <f t="shared" si="14"/>
        <v>527</v>
      </c>
    </row>
    <row r="112" spans="1:11" ht="14.4" thickBot="1" x14ac:dyDescent="0.35">
      <c r="A112" s="106" t="s">
        <v>491</v>
      </c>
      <c r="B112" s="222" t="s">
        <v>490</v>
      </c>
      <c r="C112" s="86">
        <f t="shared" si="12"/>
        <v>29</v>
      </c>
      <c r="D112" s="86">
        <f t="shared" si="12"/>
        <v>13</v>
      </c>
      <c r="E112" s="86">
        <v>0</v>
      </c>
      <c r="F112" s="86">
        <v>0</v>
      </c>
      <c r="G112" s="86">
        <f t="shared" si="13"/>
        <v>15</v>
      </c>
      <c r="H112" s="86">
        <f t="shared" si="13"/>
        <v>0</v>
      </c>
      <c r="I112" s="86">
        <f t="shared" si="13"/>
        <v>0</v>
      </c>
      <c r="J112" s="97">
        <f t="shared" si="13"/>
        <v>0</v>
      </c>
      <c r="K112" s="96">
        <f t="shared" si="14"/>
        <v>57</v>
      </c>
    </row>
    <row r="113" spans="1:11" ht="14.4" thickBot="1" x14ac:dyDescent="0.35">
      <c r="A113" s="153" t="s">
        <v>75</v>
      </c>
      <c r="B113" s="342" t="s">
        <v>90</v>
      </c>
      <c r="C113" s="154">
        <f t="shared" si="12"/>
        <v>839</v>
      </c>
      <c r="D113" s="154">
        <f t="shared" si="12"/>
        <v>189</v>
      </c>
      <c r="E113" s="154">
        <f t="shared" ref="E113:F115" si="15">SUM(E65,E33,E17,E97,E81,E49)</f>
        <v>118</v>
      </c>
      <c r="F113" s="154">
        <f t="shared" si="15"/>
        <v>14</v>
      </c>
      <c r="G113" s="154">
        <f t="shared" si="13"/>
        <v>358</v>
      </c>
      <c r="H113" s="154">
        <f t="shared" si="13"/>
        <v>154</v>
      </c>
      <c r="I113" s="154">
        <f t="shared" si="13"/>
        <v>30</v>
      </c>
      <c r="J113" s="155">
        <f t="shared" si="13"/>
        <v>14</v>
      </c>
      <c r="K113" s="156">
        <f>SUM(K102:K112)</f>
        <v>1716</v>
      </c>
    </row>
    <row r="114" spans="1:11" x14ac:dyDescent="0.3">
      <c r="A114" s="12" t="s">
        <v>77</v>
      </c>
      <c r="B114" s="337" t="s">
        <v>90</v>
      </c>
      <c r="C114" s="8">
        <f t="shared" si="12"/>
        <v>593</v>
      </c>
      <c r="D114" s="8">
        <f t="shared" si="12"/>
        <v>135</v>
      </c>
      <c r="E114" s="8">
        <f t="shared" si="15"/>
        <v>98</v>
      </c>
      <c r="F114" s="8">
        <f t="shared" si="15"/>
        <v>14</v>
      </c>
      <c r="G114" s="8">
        <f t="shared" si="13"/>
        <v>273</v>
      </c>
      <c r="H114" s="8">
        <f t="shared" si="13"/>
        <v>134</v>
      </c>
      <c r="I114" s="8">
        <f t="shared" si="13"/>
        <v>18</v>
      </c>
      <c r="J114" s="8">
        <f t="shared" si="13"/>
        <v>9</v>
      </c>
      <c r="K114" s="156">
        <f t="shared" ref="K114:K115" si="16">SUM(C114:J114)</f>
        <v>1274</v>
      </c>
    </row>
    <row r="115" spans="1:11" ht="14.4" thickBot="1" x14ac:dyDescent="0.35">
      <c r="A115" s="40" t="s">
        <v>78</v>
      </c>
      <c r="B115" s="338" t="s">
        <v>90</v>
      </c>
      <c r="C115" s="66">
        <f t="shared" si="12"/>
        <v>94</v>
      </c>
      <c r="D115" s="66">
        <f t="shared" si="12"/>
        <v>4</v>
      </c>
      <c r="E115" s="66">
        <f t="shared" si="15"/>
        <v>34</v>
      </c>
      <c r="F115" s="66">
        <f t="shared" si="15"/>
        <v>0</v>
      </c>
      <c r="G115" s="66">
        <f t="shared" si="13"/>
        <v>23</v>
      </c>
      <c r="H115" s="66">
        <f t="shared" si="13"/>
        <v>4</v>
      </c>
      <c r="I115" s="66">
        <f t="shared" si="13"/>
        <v>6</v>
      </c>
      <c r="J115" s="66">
        <f t="shared" si="13"/>
        <v>1</v>
      </c>
      <c r="K115" s="17">
        <f t="shared" si="16"/>
        <v>166</v>
      </c>
    </row>
    <row r="117" spans="1:11" x14ac:dyDescent="0.3">
      <c r="A117" s="455" t="s">
        <v>111</v>
      </c>
      <c r="B117" s="455"/>
      <c r="C117" s="455"/>
      <c r="D117" s="455"/>
      <c r="E117" s="455"/>
      <c r="F117" s="455"/>
      <c r="G117" s="455"/>
      <c r="H117" s="455"/>
      <c r="I117" s="455"/>
      <c r="J117" s="455"/>
      <c r="K117" s="455"/>
    </row>
    <row r="118" spans="1:11" x14ac:dyDescent="0.3">
      <c r="A118" s="455" t="s">
        <v>130</v>
      </c>
      <c r="B118" s="455"/>
      <c r="C118" s="455"/>
      <c r="D118" s="455"/>
      <c r="E118" s="455"/>
      <c r="F118" s="455"/>
      <c r="G118" s="455"/>
      <c r="H118" s="455"/>
      <c r="I118" s="455"/>
      <c r="J118" s="455"/>
      <c r="K118" s="455"/>
    </row>
  </sheetData>
  <mergeCells count="22">
    <mergeCell ref="C101:K101"/>
    <mergeCell ref="A117:K117"/>
    <mergeCell ref="A118:K118"/>
    <mergeCell ref="C68:K68"/>
    <mergeCell ref="C69:K69"/>
    <mergeCell ref="C100:K100"/>
    <mergeCell ref="C4:K4"/>
    <mergeCell ref="C5:K5"/>
    <mergeCell ref="C21:K21"/>
    <mergeCell ref="I2:J2"/>
    <mergeCell ref="A1:K1"/>
    <mergeCell ref="C2:D2"/>
    <mergeCell ref="E2:F2"/>
    <mergeCell ref="G2:H2"/>
    <mergeCell ref="A2:A3"/>
    <mergeCell ref="C84:K84"/>
    <mergeCell ref="C85:K85"/>
    <mergeCell ref="C53:K53"/>
    <mergeCell ref="C52:K52"/>
    <mergeCell ref="C20:K20"/>
    <mergeCell ref="C36:K36"/>
    <mergeCell ref="C37:K37"/>
  </mergeCells>
  <pageMargins left="0.25" right="0.25" top="0.75" bottom="0.75" header="0.3" footer="0.3"/>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6">
    <tabColor theme="6"/>
    <pageSetUpPr fitToPage="1"/>
  </sheetPr>
  <dimension ref="A1:W105"/>
  <sheetViews>
    <sheetView zoomScale="85" zoomScaleNormal="85" workbookViewId="0">
      <pane ySplit="3" topLeftCell="A91" activePane="bottomLeft" state="frozen"/>
      <selection pane="bottomLeft" activeCell="A82" sqref="A82"/>
    </sheetView>
  </sheetViews>
  <sheetFormatPr defaultColWidth="9.109375" defaultRowHeight="13.8" x14ac:dyDescent="0.3"/>
  <cols>
    <col min="1" max="1" width="47.77734375" style="2" customWidth="1"/>
    <col min="2" max="2" width="6.6640625" style="3" customWidth="1"/>
    <col min="3" max="3" width="10.44140625" style="3" customWidth="1"/>
    <col min="4" max="4" width="8.33203125" style="1" customWidth="1"/>
    <col min="5" max="5" width="7.44140625" style="1" customWidth="1"/>
    <col min="6" max="7" width="9.109375" style="1" customWidth="1"/>
    <col min="8" max="8" width="8.44140625" style="1" customWidth="1"/>
    <col min="9" max="9" width="7.44140625" style="1" customWidth="1"/>
    <col min="10" max="12" width="8.6640625" style="1" customWidth="1"/>
    <col min="13" max="13" width="8.109375" style="1" customWidth="1"/>
    <col min="14" max="15" width="8.44140625" style="1" customWidth="1"/>
    <col min="16" max="16" width="8.109375" style="1" customWidth="1"/>
    <col min="17" max="16384" width="9.109375" style="1"/>
  </cols>
  <sheetData>
    <row r="1" spans="1:23" ht="42.75" customHeight="1" x14ac:dyDescent="0.3">
      <c r="A1" s="388" t="s">
        <v>382</v>
      </c>
      <c r="B1" s="389"/>
      <c r="C1" s="389"/>
      <c r="D1" s="389"/>
      <c r="E1" s="389"/>
      <c r="F1" s="389"/>
      <c r="G1" s="389"/>
      <c r="H1" s="389"/>
      <c r="I1" s="389"/>
      <c r="J1" s="389"/>
      <c r="K1" s="389"/>
      <c r="L1" s="389"/>
      <c r="M1" s="389"/>
      <c r="N1" s="389"/>
      <c r="O1" s="389"/>
      <c r="P1" s="389"/>
      <c r="Q1" s="389"/>
      <c r="R1" s="391"/>
      <c r="T1" s="62"/>
      <c r="U1" s="61"/>
      <c r="V1" s="61"/>
      <c r="W1" s="61"/>
    </row>
    <row r="2" spans="1:23" s="4" customFormat="1" ht="38.25" customHeight="1" x14ac:dyDescent="0.3">
      <c r="A2" s="472" t="s">
        <v>583</v>
      </c>
      <c r="B2" s="473"/>
      <c r="C2" s="459" t="s">
        <v>0</v>
      </c>
      <c r="D2" s="470"/>
      <c r="E2" s="470"/>
      <c r="F2" s="460"/>
      <c r="G2" s="459" t="s">
        <v>2</v>
      </c>
      <c r="H2" s="470"/>
      <c r="I2" s="470"/>
      <c r="J2" s="460"/>
      <c r="K2" s="459" t="s">
        <v>1</v>
      </c>
      <c r="L2" s="470"/>
      <c r="M2" s="470"/>
      <c r="N2" s="460"/>
      <c r="O2" s="459" t="s">
        <v>3</v>
      </c>
      <c r="P2" s="470"/>
      <c r="Q2" s="470"/>
      <c r="R2" s="471"/>
    </row>
    <row r="3" spans="1:23" s="4" customFormat="1" ht="51.75" customHeight="1" thickBot="1" x14ac:dyDescent="0.35">
      <c r="A3" s="474"/>
      <c r="B3" s="475"/>
      <c r="C3" s="105" t="s">
        <v>436</v>
      </c>
      <c r="D3" s="105" t="s">
        <v>17</v>
      </c>
      <c r="E3" s="105" t="s">
        <v>79</v>
      </c>
      <c r="F3" s="105" t="s">
        <v>80</v>
      </c>
      <c r="G3" s="105" t="s">
        <v>436</v>
      </c>
      <c r="H3" s="105" t="s">
        <v>17</v>
      </c>
      <c r="I3" s="105" t="s">
        <v>79</v>
      </c>
      <c r="J3" s="105" t="s">
        <v>80</v>
      </c>
      <c r="K3" s="105" t="s">
        <v>436</v>
      </c>
      <c r="L3" s="105" t="s">
        <v>17</v>
      </c>
      <c r="M3" s="105" t="s">
        <v>79</v>
      </c>
      <c r="N3" s="105" t="s">
        <v>80</v>
      </c>
      <c r="O3" s="105" t="s">
        <v>436</v>
      </c>
      <c r="P3" s="105" t="s">
        <v>17</v>
      </c>
      <c r="Q3" s="105" t="s">
        <v>79</v>
      </c>
      <c r="R3" s="105" t="s">
        <v>80</v>
      </c>
    </row>
    <row r="4" spans="1:23" s="5" customFormat="1" x14ac:dyDescent="0.3">
      <c r="A4" s="69" t="s">
        <v>576</v>
      </c>
      <c r="B4" s="42"/>
      <c r="C4" s="446"/>
      <c r="D4" s="447"/>
      <c r="E4" s="447"/>
      <c r="F4" s="447"/>
      <c r="G4" s="447"/>
      <c r="H4" s="447"/>
      <c r="I4" s="447"/>
      <c r="J4" s="447"/>
      <c r="K4" s="447"/>
      <c r="L4" s="447"/>
      <c r="M4" s="447"/>
      <c r="N4" s="447"/>
      <c r="O4" s="447"/>
      <c r="P4" s="447"/>
      <c r="Q4" s="447"/>
      <c r="R4" s="448"/>
    </row>
    <row r="5" spans="1:23" s="2" customFormat="1" x14ac:dyDescent="0.3">
      <c r="A5" s="220" t="s">
        <v>479</v>
      </c>
      <c r="B5" s="221" t="s">
        <v>478</v>
      </c>
      <c r="C5" s="231"/>
      <c r="D5" s="232"/>
      <c r="E5" s="232"/>
      <c r="F5" s="232"/>
      <c r="G5" s="232"/>
      <c r="H5" s="232"/>
      <c r="I5" s="232"/>
      <c r="J5" s="232"/>
      <c r="K5" s="232"/>
      <c r="L5" s="232"/>
      <c r="M5" s="232"/>
      <c r="N5" s="232"/>
      <c r="O5" s="232"/>
      <c r="P5" s="232"/>
      <c r="Q5" s="232"/>
      <c r="R5" s="233"/>
    </row>
    <row r="6" spans="1:23" x14ac:dyDescent="0.3">
      <c r="A6" s="106" t="s">
        <v>493</v>
      </c>
      <c r="B6" s="222" t="s">
        <v>480</v>
      </c>
      <c r="C6" s="158"/>
      <c r="D6" s="159"/>
      <c r="E6" s="159"/>
      <c r="F6" s="159"/>
      <c r="G6" s="159"/>
      <c r="H6" s="159"/>
      <c r="I6" s="159"/>
      <c r="J6" s="159"/>
      <c r="K6" s="159"/>
      <c r="L6" s="159"/>
      <c r="M6" s="159"/>
      <c r="N6" s="159"/>
      <c r="O6" s="159"/>
      <c r="P6" s="159"/>
      <c r="Q6" s="159"/>
      <c r="R6" s="160"/>
    </row>
    <row r="7" spans="1:23" x14ac:dyDescent="0.3">
      <c r="A7" s="106" t="s">
        <v>494</v>
      </c>
      <c r="B7" s="222" t="s">
        <v>481</v>
      </c>
      <c r="C7" s="158"/>
      <c r="D7" s="159"/>
      <c r="E7" s="159"/>
      <c r="F7" s="159"/>
      <c r="G7" s="159"/>
      <c r="H7" s="159"/>
      <c r="I7" s="159"/>
      <c r="J7" s="159"/>
      <c r="K7" s="159">
        <v>65</v>
      </c>
      <c r="L7" s="159">
        <v>67</v>
      </c>
      <c r="M7" s="159">
        <v>39</v>
      </c>
      <c r="N7" s="159">
        <v>39</v>
      </c>
      <c r="O7" s="159"/>
      <c r="P7" s="159"/>
      <c r="Q7" s="159"/>
      <c r="R7" s="160"/>
    </row>
    <row r="8" spans="1:23" x14ac:dyDescent="0.3">
      <c r="A8" s="106" t="s">
        <v>495</v>
      </c>
      <c r="B8" s="222" t="s">
        <v>482</v>
      </c>
      <c r="C8" s="158">
        <v>1228</v>
      </c>
      <c r="D8" s="159">
        <v>1470</v>
      </c>
      <c r="E8" s="159">
        <v>637</v>
      </c>
      <c r="F8" s="159">
        <v>500</v>
      </c>
      <c r="G8" s="159"/>
      <c r="H8" s="159"/>
      <c r="I8" s="159"/>
      <c r="J8" s="159"/>
      <c r="K8" s="159">
        <v>202</v>
      </c>
      <c r="L8" s="159">
        <v>235</v>
      </c>
      <c r="M8" s="159">
        <v>117</v>
      </c>
      <c r="N8" s="159">
        <v>90</v>
      </c>
      <c r="O8" s="159">
        <v>23</v>
      </c>
      <c r="P8" s="159">
        <v>23</v>
      </c>
      <c r="Q8" s="159">
        <v>17</v>
      </c>
      <c r="R8" s="160">
        <v>17</v>
      </c>
    </row>
    <row r="9" spans="1:23" x14ac:dyDescent="0.3">
      <c r="A9" s="106" t="s">
        <v>496</v>
      </c>
      <c r="B9" s="222" t="s">
        <v>483</v>
      </c>
      <c r="C9" s="158">
        <v>743</v>
      </c>
      <c r="D9" s="159">
        <v>785</v>
      </c>
      <c r="E9" s="159">
        <v>196</v>
      </c>
      <c r="F9" s="159">
        <v>162</v>
      </c>
      <c r="G9" s="159"/>
      <c r="H9" s="159"/>
      <c r="I9" s="159"/>
      <c r="J9" s="159"/>
      <c r="K9" s="159"/>
      <c r="L9" s="159"/>
      <c r="M9" s="159"/>
      <c r="N9" s="159"/>
      <c r="O9" s="159"/>
      <c r="P9" s="159"/>
      <c r="Q9" s="159"/>
      <c r="R9" s="160"/>
    </row>
    <row r="10" spans="1:23" x14ac:dyDescent="0.3">
      <c r="A10" s="106" t="s">
        <v>497</v>
      </c>
      <c r="B10" s="222" t="s">
        <v>484</v>
      </c>
      <c r="C10" s="158"/>
      <c r="D10" s="159"/>
      <c r="E10" s="159"/>
      <c r="F10" s="159"/>
      <c r="G10" s="159"/>
      <c r="H10" s="159"/>
      <c r="I10" s="159"/>
      <c r="J10" s="159"/>
      <c r="K10" s="159"/>
      <c r="L10" s="159"/>
      <c r="M10" s="159"/>
      <c r="N10" s="159"/>
      <c r="O10" s="159"/>
      <c r="P10" s="159"/>
      <c r="Q10" s="159"/>
      <c r="R10" s="160"/>
    </row>
    <row r="11" spans="1:23" x14ac:dyDescent="0.3">
      <c r="A11" s="106" t="s">
        <v>498</v>
      </c>
      <c r="B11" s="222" t="s">
        <v>485</v>
      </c>
      <c r="C11" s="158"/>
      <c r="D11" s="159"/>
      <c r="E11" s="159"/>
      <c r="F11" s="159"/>
      <c r="G11" s="159"/>
      <c r="H11" s="159"/>
      <c r="I11" s="159"/>
      <c r="J11" s="159"/>
      <c r="K11" s="159"/>
      <c r="L11" s="159"/>
      <c r="M11" s="159"/>
      <c r="N11" s="159"/>
      <c r="O11" s="159"/>
      <c r="P11" s="159"/>
      <c r="Q11" s="159"/>
      <c r="R11" s="160"/>
    </row>
    <row r="12" spans="1:23" x14ac:dyDescent="0.3">
      <c r="A12" s="106" t="s">
        <v>492</v>
      </c>
      <c r="B12" s="222" t="s">
        <v>486</v>
      </c>
      <c r="C12" s="158"/>
      <c r="D12" s="159"/>
      <c r="E12" s="159"/>
      <c r="F12" s="159"/>
      <c r="G12" s="159"/>
      <c r="H12" s="159"/>
      <c r="I12" s="159"/>
      <c r="J12" s="159"/>
      <c r="K12" s="159"/>
      <c r="L12" s="159"/>
      <c r="M12" s="159"/>
      <c r="N12" s="159"/>
      <c r="O12" s="159"/>
      <c r="P12" s="159"/>
      <c r="Q12" s="159"/>
      <c r="R12" s="160"/>
    </row>
    <row r="13" spans="1:23" x14ac:dyDescent="0.3">
      <c r="A13" s="106" t="s">
        <v>499</v>
      </c>
      <c r="B13" s="222" t="s">
        <v>487</v>
      </c>
      <c r="C13" s="158"/>
      <c r="D13" s="159"/>
      <c r="E13" s="159"/>
      <c r="F13" s="159"/>
      <c r="G13" s="159"/>
      <c r="H13" s="159"/>
      <c r="I13" s="159"/>
      <c r="J13" s="159"/>
      <c r="K13" s="159"/>
      <c r="L13" s="159"/>
      <c r="M13" s="159"/>
      <c r="N13" s="159"/>
      <c r="O13" s="159"/>
      <c r="P13" s="159"/>
      <c r="Q13" s="159"/>
      <c r="R13" s="160"/>
    </row>
    <row r="14" spans="1:23" x14ac:dyDescent="0.3">
      <c r="A14" s="106" t="s">
        <v>500</v>
      </c>
      <c r="B14" s="222" t="s">
        <v>488</v>
      </c>
      <c r="C14" s="158"/>
      <c r="D14" s="159"/>
      <c r="E14" s="159"/>
      <c r="F14" s="159"/>
      <c r="G14" s="159"/>
      <c r="H14" s="159"/>
      <c r="I14" s="159"/>
      <c r="J14" s="159"/>
      <c r="K14" s="159"/>
      <c r="L14" s="159"/>
      <c r="M14" s="159"/>
      <c r="N14" s="159"/>
      <c r="O14" s="159"/>
      <c r="P14" s="159"/>
      <c r="Q14" s="159"/>
      <c r="R14" s="160"/>
    </row>
    <row r="15" spans="1:23" x14ac:dyDescent="0.3">
      <c r="A15" s="106" t="s">
        <v>501</v>
      </c>
      <c r="B15" s="222" t="s">
        <v>489</v>
      </c>
      <c r="C15" s="158"/>
      <c r="D15" s="159"/>
      <c r="E15" s="159"/>
      <c r="F15" s="159"/>
      <c r="G15" s="159"/>
      <c r="H15" s="159"/>
      <c r="I15" s="159"/>
      <c r="J15" s="159"/>
      <c r="K15" s="159"/>
      <c r="L15" s="159"/>
      <c r="M15" s="159"/>
      <c r="N15" s="159"/>
      <c r="O15" s="159"/>
      <c r="P15" s="159"/>
      <c r="Q15" s="159"/>
      <c r="R15" s="160"/>
    </row>
    <row r="16" spans="1:23" x14ac:dyDescent="0.3">
      <c r="A16" s="106" t="s">
        <v>491</v>
      </c>
      <c r="B16" s="222" t="s">
        <v>490</v>
      </c>
      <c r="C16" s="158"/>
      <c r="D16" s="159"/>
      <c r="E16" s="159"/>
      <c r="F16" s="159"/>
      <c r="G16" s="159"/>
      <c r="H16" s="159"/>
      <c r="I16" s="159"/>
      <c r="J16" s="159"/>
      <c r="K16" s="159"/>
      <c r="L16" s="159"/>
      <c r="M16" s="159"/>
      <c r="N16" s="159"/>
      <c r="O16" s="159"/>
      <c r="P16" s="159"/>
      <c r="Q16" s="159"/>
      <c r="R16" s="160"/>
    </row>
    <row r="17" spans="1:18" ht="14.4" thickBot="1" x14ac:dyDescent="0.35">
      <c r="A17" s="384" t="s">
        <v>75</v>
      </c>
      <c r="B17" s="109" t="s">
        <v>90</v>
      </c>
      <c r="C17" s="385">
        <f t="shared" ref="C17:R17" si="0">SUM(C6:C16)</f>
        <v>1971</v>
      </c>
      <c r="D17" s="234">
        <f t="shared" si="0"/>
        <v>2255</v>
      </c>
      <c r="E17" s="234">
        <f t="shared" si="0"/>
        <v>833</v>
      </c>
      <c r="F17" s="234">
        <f t="shared" si="0"/>
        <v>662</v>
      </c>
      <c r="G17" s="234">
        <f t="shared" si="0"/>
        <v>0</v>
      </c>
      <c r="H17" s="234">
        <f t="shared" si="0"/>
        <v>0</v>
      </c>
      <c r="I17" s="234">
        <f t="shared" si="0"/>
        <v>0</v>
      </c>
      <c r="J17" s="234">
        <f t="shared" si="0"/>
        <v>0</v>
      </c>
      <c r="K17" s="234">
        <f t="shared" si="0"/>
        <v>267</v>
      </c>
      <c r="L17" s="234">
        <f t="shared" si="0"/>
        <v>302</v>
      </c>
      <c r="M17" s="234">
        <f t="shared" si="0"/>
        <v>156</v>
      </c>
      <c r="N17" s="234">
        <f t="shared" si="0"/>
        <v>129</v>
      </c>
      <c r="O17" s="234">
        <f t="shared" si="0"/>
        <v>23</v>
      </c>
      <c r="P17" s="234">
        <f t="shared" si="0"/>
        <v>23</v>
      </c>
      <c r="Q17" s="234">
        <f t="shared" si="0"/>
        <v>17</v>
      </c>
      <c r="R17" s="234">
        <f t="shared" si="0"/>
        <v>17</v>
      </c>
    </row>
    <row r="18" spans="1:18" x14ac:dyDescent="0.3">
      <c r="A18" s="69" t="s">
        <v>584</v>
      </c>
      <c r="B18" s="42"/>
      <c r="C18" s="456"/>
      <c r="D18" s="447"/>
      <c r="E18" s="447"/>
      <c r="F18" s="447"/>
      <c r="G18" s="447"/>
      <c r="H18" s="447"/>
      <c r="I18" s="447"/>
      <c r="J18" s="447"/>
      <c r="K18" s="447"/>
      <c r="L18" s="447"/>
      <c r="M18" s="447"/>
      <c r="N18" s="447"/>
      <c r="O18" s="447"/>
      <c r="P18" s="447"/>
      <c r="Q18" s="447"/>
      <c r="R18" s="448"/>
    </row>
    <row r="19" spans="1:18" x14ac:dyDescent="0.3">
      <c r="A19" s="220" t="s">
        <v>479</v>
      </c>
      <c r="B19" s="221" t="s">
        <v>478</v>
      </c>
      <c r="C19" s="231"/>
      <c r="D19" s="232"/>
      <c r="E19" s="232"/>
      <c r="F19" s="232"/>
      <c r="G19" s="232"/>
      <c r="H19" s="232"/>
      <c r="I19" s="232"/>
      <c r="J19" s="232"/>
      <c r="K19" s="232"/>
      <c r="L19" s="232"/>
      <c r="M19" s="232"/>
      <c r="N19" s="232"/>
      <c r="O19" s="232"/>
      <c r="P19" s="232"/>
      <c r="Q19" s="232"/>
      <c r="R19" s="233"/>
    </row>
    <row r="20" spans="1:18" x14ac:dyDescent="0.3">
      <c r="A20" s="106" t="s">
        <v>493</v>
      </c>
      <c r="B20" s="222" t="s">
        <v>480</v>
      </c>
      <c r="C20" s="158"/>
      <c r="D20" s="159"/>
      <c r="E20" s="159"/>
      <c r="F20" s="159"/>
      <c r="G20" s="159"/>
      <c r="H20" s="159"/>
      <c r="I20" s="159"/>
      <c r="J20" s="159"/>
      <c r="K20" s="159"/>
      <c r="L20" s="159"/>
      <c r="M20" s="159"/>
      <c r="N20" s="159"/>
      <c r="O20" s="159"/>
      <c r="P20" s="159"/>
      <c r="Q20" s="159"/>
      <c r="R20" s="160"/>
    </row>
    <row r="21" spans="1:18" x14ac:dyDescent="0.3">
      <c r="A21" s="106" t="s">
        <v>494</v>
      </c>
      <c r="B21" s="222" t="s">
        <v>481</v>
      </c>
      <c r="C21" s="158"/>
      <c r="D21" s="159"/>
      <c r="E21" s="159"/>
      <c r="F21" s="159"/>
      <c r="G21" s="159"/>
      <c r="H21" s="159"/>
      <c r="I21" s="159"/>
      <c r="J21" s="159"/>
      <c r="K21" s="159"/>
      <c r="L21" s="159"/>
      <c r="M21" s="159"/>
      <c r="N21" s="159"/>
      <c r="O21" s="159"/>
      <c r="P21" s="159"/>
      <c r="Q21" s="159"/>
      <c r="R21" s="160"/>
    </row>
    <row r="22" spans="1:18" x14ac:dyDescent="0.3">
      <c r="A22" s="106" t="s">
        <v>495</v>
      </c>
      <c r="B22" s="222" t="s">
        <v>482</v>
      </c>
      <c r="C22" s="158"/>
      <c r="D22" s="159"/>
      <c r="E22" s="159"/>
      <c r="F22" s="159"/>
      <c r="G22" s="159"/>
      <c r="H22" s="159"/>
      <c r="I22" s="159"/>
      <c r="J22" s="159"/>
      <c r="K22" s="159"/>
      <c r="L22" s="159"/>
      <c r="M22" s="159"/>
      <c r="N22" s="159"/>
      <c r="O22" s="159"/>
      <c r="P22" s="159"/>
      <c r="Q22" s="159"/>
      <c r="R22" s="160"/>
    </row>
    <row r="23" spans="1:18" x14ac:dyDescent="0.3">
      <c r="A23" s="106" t="s">
        <v>496</v>
      </c>
      <c r="B23" s="222" t="s">
        <v>483</v>
      </c>
      <c r="C23" s="158"/>
      <c r="D23" s="159"/>
      <c r="E23" s="159"/>
      <c r="F23" s="159"/>
      <c r="G23" s="159"/>
      <c r="H23" s="159"/>
      <c r="I23" s="159"/>
      <c r="J23" s="159"/>
      <c r="K23" s="159"/>
      <c r="L23" s="159"/>
      <c r="M23" s="159"/>
      <c r="N23" s="159"/>
      <c r="O23" s="159"/>
      <c r="P23" s="159"/>
      <c r="Q23" s="159"/>
      <c r="R23" s="160"/>
    </row>
    <row r="24" spans="1:18" x14ac:dyDescent="0.3">
      <c r="A24" s="106" t="s">
        <v>497</v>
      </c>
      <c r="B24" s="222" t="s">
        <v>484</v>
      </c>
      <c r="C24" s="158"/>
      <c r="D24" s="159"/>
      <c r="E24" s="159"/>
      <c r="F24" s="159"/>
      <c r="G24" s="159"/>
      <c r="H24" s="159"/>
      <c r="I24" s="159"/>
      <c r="J24" s="159"/>
      <c r="K24" s="159"/>
      <c r="L24" s="159"/>
      <c r="M24" s="159"/>
      <c r="N24" s="159"/>
      <c r="O24" s="159"/>
      <c r="P24" s="159"/>
      <c r="Q24" s="159"/>
      <c r="R24" s="160"/>
    </row>
    <row r="25" spans="1:18" x14ac:dyDescent="0.3">
      <c r="A25" s="106" t="s">
        <v>498</v>
      </c>
      <c r="B25" s="222" t="s">
        <v>485</v>
      </c>
      <c r="C25" s="158"/>
      <c r="D25" s="159"/>
      <c r="E25" s="159"/>
      <c r="F25" s="159"/>
      <c r="G25" s="159"/>
      <c r="H25" s="159"/>
      <c r="I25" s="159"/>
      <c r="J25" s="159"/>
      <c r="K25" s="159"/>
      <c r="L25" s="159"/>
      <c r="M25" s="159"/>
      <c r="N25" s="159"/>
      <c r="O25" s="159"/>
      <c r="P25" s="159"/>
      <c r="Q25" s="159"/>
      <c r="R25" s="160"/>
    </row>
    <row r="26" spans="1:18" x14ac:dyDescent="0.3">
      <c r="A26" s="106" t="s">
        <v>492</v>
      </c>
      <c r="B26" s="222" t="s">
        <v>486</v>
      </c>
      <c r="C26" s="158"/>
      <c r="D26" s="159"/>
      <c r="E26" s="159"/>
      <c r="F26" s="159"/>
      <c r="G26" s="159"/>
      <c r="H26" s="159"/>
      <c r="I26" s="159"/>
      <c r="J26" s="159"/>
      <c r="K26" s="159"/>
      <c r="L26" s="159"/>
      <c r="M26" s="159"/>
      <c r="N26" s="159"/>
      <c r="O26" s="159"/>
      <c r="P26" s="159"/>
      <c r="Q26" s="159"/>
      <c r="R26" s="160"/>
    </row>
    <row r="27" spans="1:18" x14ac:dyDescent="0.3">
      <c r="A27" s="106" t="s">
        <v>499</v>
      </c>
      <c r="B27" s="222" t="s">
        <v>487</v>
      </c>
      <c r="C27" s="158"/>
      <c r="D27" s="159"/>
      <c r="E27" s="159"/>
      <c r="F27" s="159"/>
      <c r="G27" s="159"/>
      <c r="H27" s="159"/>
      <c r="I27" s="159"/>
      <c r="J27" s="159"/>
      <c r="K27" s="159"/>
      <c r="L27" s="159"/>
      <c r="M27" s="159"/>
      <c r="N27" s="159"/>
      <c r="O27" s="159"/>
      <c r="P27" s="159"/>
      <c r="Q27" s="159"/>
      <c r="R27" s="160"/>
    </row>
    <row r="28" spans="1:18" x14ac:dyDescent="0.3">
      <c r="A28" s="106" t="s">
        <v>500</v>
      </c>
      <c r="B28" s="222" t="s">
        <v>488</v>
      </c>
      <c r="C28" s="158"/>
      <c r="D28" s="159"/>
      <c r="E28" s="159"/>
      <c r="F28" s="159"/>
      <c r="G28" s="159"/>
      <c r="H28" s="159"/>
      <c r="I28" s="159"/>
      <c r="J28" s="159"/>
      <c r="K28" s="159"/>
      <c r="L28" s="159"/>
      <c r="M28" s="159"/>
      <c r="N28" s="159"/>
      <c r="O28" s="159"/>
      <c r="P28" s="159"/>
      <c r="Q28" s="159"/>
      <c r="R28" s="160"/>
    </row>
    <row r="29" spans="1:18" x14ac:dyDescent="0.3">
      <c r="A29" s="106" t="s">
        <v>501</v>
      </c>
      <c r="B29" s="222" t="s">
        <v>489</v>
      </c>
      <c r="C29" s="158">
        <v>416</v>
      </c>
      <c r="D29" s="159">
        <v>433</v>
      </c>
      <c r="E29" s="159">
        <v>164</v>
      </c>
      <c r="F29" s="159">
        <v>161</v>
      </c>
      <c r="G29" s="159"/>
      <c r="H29" s="159"/>
      <c r="I29" s="159"/>
      <c r="J29" s="159"/>
      <c r="K29" s="159">
        <v>290</v>
      </c>
      <c r="L29" s="159">
        <v>377</v>
      </c>
      <c r="M29" s="159">
        <v>176</v>
      </c>
      <c r="N29" s="159">
        <v>174</v>
      </c>
      <c r="O29" s="159">
        <v>8</v>
      </c>
      <c r="P29" s="159">
        <v>8</v>
      </c>
      <c r="Q29" s="159">
        <v>3</v>
      </c>
      <c r="R29" s="160">
        <v>3</v>
      </c>
    </row>
    <row r="30" spans="1:18" x14ac:dyDescent="0.3">
      <c r="A30" s="106" t="s">
        <v>491</v>
      </c>
      <c r="B30" s="222" t="s">
        <v>490</v>
      </c>
      <c r="C30" s="158"/>
      <c r="D30" s="159"/>
      <c r="E30" s="159"/>
      <c r="F30" s="159"/>
      <c r="G30" s="159"/>
      <c r="H30" s="159"/>
      <c r="I30" s="159"/>
      <c r="J30" s="159"/>
      <c r="K30" s="159"/>
      <c r="L30" s="159"/>
      <c r="M30" s="159"/>
      <c r="N30" s="159"/>
      <c r="O30" s="159"/>
      <c r="P30" s="159"/>
      <c r="Q30" s="159"/>
      <c r="R30" s="160"/>
    </row>
    <row r="31" spans="1:18" ht="14.4" thickBot="1" x14ac:dyDescent="0.35">
      <c r="A31" s="384" t="s">
        <v>75</v>
      </c>
      <c r="B31" s="109" t="s">
        <v>90</v>
      </c>
      <c r="C31" s="385">
        <f t="shared" ref="C31:R31" si="1">SUM(C20:C30)</f>
        <v>416</v>
      </c>
      <c r="D31" s="234">
        <f t="shared" si="1"/>
        <v>433</v>
      </c>
      <c r="E31" s="234">
        <f t="shared" si="1"/>
        <v>164</v>
      </c>
      <c r="F31" s="234">
        <f t="shared" si="1"/>
        <v>161</v>
      </c>
      <c r="G31" s="234">
        <f t="shared" si="1"/>
        <v>0</v>
      </c>
      <c r="H31" s="234">
        <f t="shared" si="1"/>
        <v>0</v>
      </c>
      <c r="I31" s="234">
        <f t="shared" si="1"/>
        <v>0</v>
      </c>
      <c r="J31" s="234">
        <f t="shared" si="1"/>
        <v>0</v>
      </c>
      <c r="K31" s="234">
        <f t="shared" si="1"/>
        <v>290</v>
      </c>
      <c r="L31" s="234">
        <f t="shared" si="1"/>
        <v>377</v>
      </c>
      <c r="M31" s="234">
        <f t="shared" si="1"/>
        <v>176</v>
      </c>
      <c r="N31" s="234">
        <f t="shared" si="1"/>
        <v>174</v>
      </c>
      <c r="O31" s="234">
        <f t="shared" si="1"/>
        <v>8</v>
      </c>
      <c r="P31" s="234">
        <f t="shared" si="1"/>
        <v>8</v>
      </c>
      <c r="Q31" s="234">
        <f t="shared" si="1"/>
        <v>3</v>
      </c>
      <c r="R31" s="234">
        <f t="shared" si="1"/>
        <v>3</v>
      </c>
    </row>
    <row r="32" spans="1:18" x14ac:dyDescent="0.3">
      <c r="A32" s="69" t="s">
        <v>574</v>
      </c>
      <c r="B32" s="42"/>
      <c r="C32" s="456"/>
      <c r="D32" s="447"/>
      <c r="E32" s="447"/>
      <c r="F32" s="447"/>
      <c r="G32" s="447"/>
      <c r="H32" s="447"/>
      <c r="I32" s="447"/>
      <c r="J32" s="447"/>
      <c r="K32" s="447"/>
      <c r="L32" s="447"/>
      <c r="M32" s="447"/>
      <c r="N32" s="447"/>
      <c r="O32" s="447"/>
      <c r="P32" s="447"/>
      <c r="Q32" s="447"/>
      <c r="R32" s="448"/>
    </row>
    <row r="33" spans="1:18" x14ac:dyDescent="0.3">
      <c r="A33" s="220" t="s">
        <v>479</v>
      </c>
      <c r="B33" s="221" t="s">
        <v>478</v>
      </c>
      <c r="C33" s="231"/>
      <c r="D33" s="232"/>
      <c r="E33" s="232"/>
      <c r="F33" s="232"/>
      <c r="G33" s="232"/>
      <c r="H33" s="232"/>
      <c r="I33" s="232"/>
      <c r="J33" s="232"/>
      <c r="K33" s="232"/>
      <c r="L33" s="232"/>
      <c r="M33" s="232"/>
      <c r="N33" s="232"/>
      <c r="O33" s="232"/>
      <c r="P33" s="232"/>
      <c r="Q33" s="232"/>
      <c r="R33" s="233"/>
    </row>
    <row r="34" spans="1:18" x14ac:dyDescent="0.3">
      <c r="A34" s="106" t="s">
        <v>493</v>
      </c>
      <c r="B34" s="222" t="s">
        <v>480</v>
      </c>
      <c r="C34" s="158"/>
      <c r="D34" s="159"/>
      <c r="E34" s="159"/>
      <c r="F34" s="159"/>
      <c r="G34" s="159"/>
      <c r="H34" s="159"/>
      <c r="I34" s="159"/>
      <c r="J34" s="159"/>
      <c r="K34" s="159"/>
      <c r="L34" s="159"/>
      <c r="M34" s="159"/>
      <c r="N34" s="159"/>
      <c r="O34" s="159"/>
      <c r="P34" s="159"/>
      <c r="Q34" s="159"/>
      <c r="R34" s="160"/>
    </row>
    <row r="35" spans="1:18" x14ac:dyDescent="0.3">
      <c r="A35" s="106" t="s">
        <v>494</v>
      </c>
      <c r="B35" s="222" t="s">
        <v>481</v>
      </c>
      <c r="C35" s="158"/>
      <c r="D35" s="159"/>
      <c r="E35" s="159"/>
      <c r="F35" s="159"/>
      <c r="G35" s="159"/>
      <c r="H35" s="159"/>
      <c r="I35" s="159"/>
      <c r="J35" s="159"/>
      <c r="K35" s="159"/>
      <c r="L35" s="159"/>
      <c r="M35" s="159"/>
      <c r="N35" s="159"/>
      <c r="O35" s="159"/>
      <c r="P35" s="159"/>
      <c r="Q35" s="159"/>
      <c r="R35" s="160"/>
    </row>
    <row r="36" spans="1:18" x14ac:dyDescent="0.3">
      <c r="A36" s="106" t="s">
        <v>495</v>
      </c>
      <c r="B36" s="222" t="s">
        <v>482</v>
      </c>
      <c r="C36" s="158">
        <v>481</v>
      </c>
      <c r="D36" s="159">
        <v>617</v>
      </c>
      <c r="E36" s="159">
        <v>140</v>
      </c>
      <c r="F36" s="159">
        <v>124</v>
      </c>
      <c r="G36" s="159"/>
      <c r="H36" s="159"/>
      <c r="I36" s="159"/>
      <c r="J36" s="159"/>
      <c r="K36" s="159">
        <v>120</v>
      </c>
      <c r="L36" s="159">
        <v>124</v>
      </c>
      <c r="M36" s="159">
        <v>64</v>
      </c>
      <c r="N36" s="159">
        <v>64</v>
      </c>
      <c r="O36" s="159">
        <v>10</v>
      </c>
      <c r="P36" s="159">
        <v>10</v>
      </c>
      <c r="Q36" s="159">
        <v>6</v>
      </c>
      <c r="R36" s="160">
        <v>6</v>
      </c>
    </row>
    <row r="37" spans="1:18" x14ac:dyDescent="0.3">
      <c r="A37" s="106" t="s">
        <v>496</v>
      </c>
      <c r="B37" s="222" t="s">
        <v>483</v>
      </c>
      <c r="C37" s="158"/>
      <c r="D37" s="159"/>
      <c r="E37" s="159"/>
      <c r="F37" s="159"/>
      <c r="G37" s="159"/>
      <c r="H37" s="159"/>
      <c r="I37" s="159"/>
      <c r="J37" s="159"/>
      <c r="K37" s="159"/>
      <c r="L37" s="159"/>
      <c r="M37" s="159"/>
      <c r="N37" s="159"/>
      <c r="O37" s="159"/>
      <c r="P37" s="159"/>
      <c r="Q37" s="159"/>
      <c r="R37" s="160"/>
    </row>
    <row r="38" spans="1:18" x14ac:dyDescent="0.3">
      <c r="A38" s="106" t="s">
        <v>497</v>
      </c>
      <c r="B38" s="222" t="s">
        <v>484</v>
      </c>
      <c r="C38" s="158"/>
      <c r="D38" s="159"/>
      <c r="E38" s="159"/>
      <c r="F38" s="159"/>
      <c r="G38" s="159"/>
      <c r="H38" s="159"/>
      <c r="I38" s="159"/>
      <c r="J38" s="159"/>
      <c r="K38" s="159"/>
      <c r="L38" s="159"/>
      <c r="M38" s="159"/>
      <c r="N38" s="159"/>
      <c r="O38" s="159"/>
      <c r="P38" s="159"/>
      <c r="Q38" s="159"/>
      <c r="R38" s="160"/>
    </row>
    <row r="39" spans="1:18" x14ac:dyDescent="0.3">
      <c r="A39" s="106" t="s">
        <v>498</v>
      </c>
      <c r="B39" s="222" t="s">
        <v>485</v>
      </c>
      <c r="C39" s="158"/>
      <c r="D39" s="159"/>
      <c r="E39" s="159"/>
      <c r="F39" s="159"/>
      <c r="G39" s="159"/>
      <c r="H39" s="159"/>
      <c r="I39" s="159"/>
      <c r="J39" s="159"/>
      <c r="K39" s="159"/>
      <c r="L39" s="159"/>
      <c r="M39" s="159"/>
      <c r="N39" s="159"/>
      <c r="O39" s="159"/>
      <c r="P39" s="159"/>
      <c r="Q39" s="159"/>
      <c r="R39" s="160"/>
    </row>
    <row r="40" spans="1:18" x14ac:dyDescent="0.3">
      <c r="A40" s="106" t="s">
        <v>492</v>
      </c>
      <c r="B40" s="222" t="s">
        <v>486</v>
      </c>
      <c r="C40" s="158"/>
      <c r="D40" s="159"/>
      <c r="E40" s="159"/>
      <c r="F40" s="159"/>
      <c r="G40" s="159"/>
      <c r="H40" s="159"/>
      <c r="I40" s="159"/>
      <c r="J40" s="159"/>
      <c r="K40" s="159"/>
      <c r="L40" s="159"/>
      <c r="M40" s="159"/>
      <c r="N40" s="159"/>
      <c r="O40" s="159"/>
      <c r="P40" s="159"/>
      <c r="Q40" s="159"/>
      <c r="R40" s="160"/>
    </row>
    <row r="41" spans="1:18" x14ac:dyDescent="0.3">
      <c r="A41" s="106" t="s">
        <v>499</v>
      </c>
      <c r="B41" s="222" t="s">
        <v>487</v>
      </c>
      <c r="C41" s="158"/>
      <c r="D41" s="159"/>
      <c r="E41" s="159"/>
      <c r="F41" s="159"/>
      <c r="G41" s="159"/>
      <c r="H41" s="159"/>
      <c r="I41" s="159"/>
      <c r="J41" s="159"/>
      <c r="K41" s="159"/>
      <c r="L41" s="159"/>
      <c r="M41" s="159"/>
      <c r="N41" s="159"/>
      <c r="O41" s="159"/>
      <c r="P41" s="159"/>
      <c r="Q41" s="159"/>
      <c r="R41" s="160"/>
    </row>
    <row r="42" spans="1:18" x14ac:dyDescent="0.3">
      <c r="A42" s="106" t="s">
        <v>500</v>
      </c>
      <c r="B42" s="222" t="s">
        <v>488</v>
      </c>
      <c r="C42" s="158"/>
      <c r="D42" s="159"/>
      <c r="E42" s="159"/>
      <c r="F42" s="159"/>
      <c r="G42" s="159"/>
      <c r="H42" s="159"/>
      <c r="I42" s="159"/>
      <c r="J42" s="159"/>
      <c r="K42" s="159"/>
      <c r="L42" s="159"/>
      <c r="M42" s="159"/>
      <c r="N42" s="159"/>
      <c r="O42" s="159"/>
      <c r="P42" s="159"/>
      <c r="Q42" s="159"/>
      <c r="R42" s="160"/>
    </row>
    <row r="43" spans="1:18" x14ac:dyDescent="0.3">
      <c r="A43" s="106" t="s">
        <v>501</v>
      </c>
      <c r="B43" s="222" t="s">
        <v>489</v>
      </c>
      <c r="C43" s="158"/>
      <c r="D43" s="159"/>
      <c r="E43" s="159"/>
      <c r="F43" s="159"/>
      <c r="G43" s="159"/>
      <c r="H43" s="159"/>
      <c r="I43" s="159"/>
      <c r="J43" s="159"/>
      <c r="K43" s="159"/>
      <c r="L43" s="159"/>
      <c r="M43" s="159"/>
      <c r="N43" s="159"/>
      <c r="O43" s="159"/>
      <c r="P43" s="159"/>
      <c r="Q43" s="159"/>
      <c r="R43" s="160"/>
    </row>
    <row r="44" spans="1:18" x14ac:dyDescent="0.3">
      <c r="A44" s="106" t="s">
        <v>491</v>
      </c>
      <c r="B44" s="222" t="s">
        <v>490</v>
      </c>
      <c r="C44" s="158"/>
      <c r="D44" s="159"/>
      <c r="E44" s="159"/>
      <c r="F44" s="159"/>
      <c r="G44" s="159"/>
      <c r="H44" s="159"/>
      <c r="I44" s="159"/>
      <c r="J44" s="159"/>
      <c r="K44" s="159"/>
      <c r="L44" s="159"/>
      <c r="M44" s="159"/>
      <c r="N44" s="159"/>
      <c r="O44" s="159"/>
      <c r="P44" s="159"/>
      <c r="Q44" s="159"/>
      <c r="R44" s="160"/>
    </row>
    <row r="45" spans="1:18" ht="14.4" thickBot="1" x14ac:dyDescent="0.35">
      <c r="A45" s="384" t="s">
        <v>75</v>
      </c>
      <c r="B45" s="109" t="s">
        <v>90</v>
      </c>
      <c r="C45" s="385">
        <f t="shared" ref="C45:R45" si="2">SUM(C34:C44)</f>
        <v>481</v>
      </c>
      <c r="D45" s="385">
        <f t="shared" si="2"/>
        <v>617</v>
      </c>
      <c r="E45" s="385">
        <f t="shared" si="2"/>
        <v>140</v>
      </c>
      <c r="F45" s="385">
        <f t="shared" si="2"/>
        <v>124</v>
      </c>
      <c r="G45" s="385">
        <f t="shared" si="2"/>
        <v>0</v>
      </c>
      <c r="H45" s="385">
        <f t="shared" si="2"/>
        <v>0</v>
      </c>
      <c r="I45" s="385">
        <f t="shared" si="2"/>
        <v>0</v>
      </c>
      <c r="J45" s="385">
        <f t="shared" si="2"/>
        <v>0</v>
      </c>
      <c r="K45" s="385">
        <f t="shared" si="2"/>
        <v>120</v>
      </c>
      <c r="L45" s="385">
        <f t="shared" si="2"/>
        <v>124</v>
      </c>
      <c r="M45" s="385">
        <f t="shared" si="2"/>
        <v>64</v>
      </c>
      <c r="N45" s="385">
        <f t="shared" si="2"/>
        <v>64</v>
      </c>
      <c r="O45" s="385">
        <f t="shared" si="2"/>
        <v>10</v>
      </c>
      <c r="P45" s="385">
        <f t="shared" si="2"/>
        <v>10</v>
      </c>
      <c r="Q45" s="385">
        <f t="shared" si="2"/>
        <v>6</v>
      </c>
      <c r="R45" s="385">
        <f t="shared" si="2"/>
        <v>6</v>
      </c>
    </row>
    <row r="46" spans="1:18" x14ac:dyDescent="0.3">
      <c r="A46" s="174" t="s">
        <v>580</v>
      </c>
      <c r="B46" s="382"/>
      <c r="C46" s="467"/>
      <c r="D46" s="468"/>
      <c r="E46" s="468"/>
      <c r="F46" s="468"/>
      <c r="G46" s="468"/>
      <c r="H46" s="468"/>
      <c r="I46" s="468"/>
      <c r="J46" s="468"/>
      <c r="K46" s="468"/>
      <c r="L46" s="468"/>
      <c r="M46" s="468"/>
      <c r="N46" s="468"/>
      <c r="O46" s="468"/>
      <c r="P46" s="468"/>
      <c r="Q46" s="468"/>
      <c r="R46" s="469"/>
    </row>
    <row r="47" spans="1:18" x14ac:dyDescent="0.3">
      <c r="A47" s="220" t="s">
        <v>479</v>
      </c>
      <c r="B47" s="221" t="s">
        <v>478</v>
      </c>
      <c r="C47" s="231"/>
      <c r="D47" s="232"/>
      <c r="E47" s="232"/>
      <c r="F47" s="232"/>
      <c r="G47" s="232"/>
      <c r="H47" s="232"/>
      <c r="I47" s="232"/>
      <c r="J47" s="232"/>
      <c r="K47" s="232"/>
      <c r="L47" s="232"/>
      <c r="M47" s="232"/>
      <c r="N47" s="232"/>
      <c r="O47" s="232"/>
      <c r="P47" s="232"/>
      <c r="Q47" s="232"/>
      <c r="R47" s="233"/>
    </row>
    <row r="48" spans="1:18" x14ac:dyDescent="0.3">
      <c r="A48" s="106" t="s">
        <v>493</v>
      </c>
      <c r="B48" s="222" t="s">
        <v>480</v>
      </c>
      <c r="C48" s="158"/>
      <c r="D48" s="159"/>
      <c r="E48" s="159"/>
      <c r="F48" s="159"/>
      <c r="G48" s="159"/>
      <c r="H48" s="159"/>
      <c r="I48" s="159"/>
      <c r="J48" s="159"/>
      <c r="K48" s="159"/>
      <c r="L48" s="159"/>
      <c r="M48" s="159"/>
      <c r="N48" s="159"/>
      <c r="O48" s="159"/>
      <c r="P48" s="159"/>
      <c r="Q48" s="159"/>
      <c r="R48" s="160"/>
    </row>
    <row r="49" spans="1:18" x14ac:dyDescent="0.3">
      <c r="A49" s="106" t="s">
        <v>494</v>
      </c>
      <c r="B49" s="222" t="s">
        <v>481</v>
      </c>
      <c r="C49" s="158"/>
      <c r="D49" s="159"/>
      <c r="E49" s="159"/>
      <c r="F49" s="159"/>
      <c r="G49" s="159"/>
      <c r="H49" s="159"/>
      <c r="I49" s="159"/>
      <c r="J49" s="159"/>
      <c r="K49" s="159"/>
      <c r="L49" s="159"/>
      <c r="M49" s="159"/>
      <c r="N49" s="159"/>
      <c r="O49" s="159"/>
      <c r="P49" s="159"/>
      <c r="Q49" s="159"/>
      <c r="R49" s="160"/>
    </row>
    <row r="50" spans="1:18" x14ac:dyDescent="0.3">
      <c r="A50" s="106" t="s">
        <v>495</v>
      </c>
      <c r="B50" s="222" t="s">
        <v>482</v>
      </c>
      <c r="C50" s="158"/>
      <c r="D50" s="159"/>
      <c r="E50" s="159"/>
      <c r="F50" s="159"/>
      <c r="G50" s="159"/>
      <c r="H50" s="159"/>
      <c r="I50" s="159"/>
      <c r="J50" s="159"/>
      <c r="K50" s="159"/>
      <c r="L50" s="159"/>
      <c r="M50" s="159"/>
      <c r="N50" s="159"/>
      <c r="O50" s="159"/>
      <c r="P50" s="159"/>
      <c r="Q50" s="159"/>
      <c r="R50" s="160"/>
    </row>
    <row r="51" spans="1:18" x14ac:dyDescent="0.3">
      <c r="A51" s="106" t="s">
        <v>496</v>
      </c>
      <c r="B51" s="222" t="s">
        <v>483</v>
      </c>
      <c r="C51" s="158"/>
      <c r="D51" s="159"/>
      <c r="E51" s="159"/>
      <c r="F51" s="159"/>
      <c r="G51" s="159"/>
      <c r="H51" s="159"/>
      <c r="I51" s="159"/>
      <c r="J51" s="159"/>
      <c r="K51" s="159"/>
      <c r="L51" s="159"/>
      <c r="M51" s="159"/>
      <c r="N51" s="159"/>
      <c r="O51" s="159"/>
      <c r="P51" s="159"/>
      <c r="Q51" s="159"/>
      <c r="R51" s="160"/>
    </row>
    <row r="52" spans="1:18" x14ac:dyDescent="0.3">
      <c r="A52" s="106" t="s">
        <v>497</v>
      </c>
      <c r="B52" s="222" t="s">
        <v>484</v>
      </c>
      <c r="C52" s="158"/>
      <c r="D52" s="159"/>
      <c r="E52" s="159"/>
      <c r="F52" s="159"/>
      <c r="G52" s="159"/>
      <c r="H52" s="159"/>
      <c r="I52" s="159"/>
      <c r="J52" s="159"/>
      <c r="K52" s="159"/>
      <c r="L52" s="159"/>
      <c r="M52" s="159"/>
      <c r="N52" s="159"/>
      <c r="O52" s="159"/>
      <c r="P52" s="159"/>
      <c r="Q52" s="159"/>
      <c r="R52" s="160"/>
    </row>
    <row r="53" spans="1:18" x14ac:dyDescent="0.3">
      <c r="A53" s="106" t="s">
        <v>498</v>
      </c>
      <c r="B53" s="222" t="s">
        <v>485</v>
      </c>
      <c r="C53" s="158"/>
      <c r="D53" s="159"/>
      <c r="E53" s="159"/>
      <c r="F53" s="159"/>
      <c r="G53" s="159"/>
      <c r="H53" s="159"/>
      <c r="I53" s="159"/>
      <c r="J53" s="159"/>
      <c r="K53" s="159"/>
      <c r="L53" s="159"/>
      <c r="M53" s="159"/>
      <c r="N53" s="159"/>
      <c r="O53" s="159"/>
      <c r="P53" s="159"/>
      <c r="Q53" s="159"/>
      <c r="R53" s="160"/>
    </row>
    <row r="54" spans="1:18" x14ac:dyDescent="0.3">
      <c r="A54" s="106" t="s">
        <v>492</v>
      </c>
      <c r="B54" s="222" t="s">
        <v>486</v>
      </c>
      <c r="C54" s="158"/>
      <c r="D54" s="159"/>
      <c r="E54" s="159"/>
      <c r="F54" s="159"/>
      <c r="G54" s="159"/>
      <c r="H54" s="159"/>
      <c r="I54" s="159"/>
      <c r="J54" s="159"/>
      <c r="K54" s="159"/>
      <c r="L54" s="159"/>
      <c r="M54" s="159"/>
      <c r="N54" s="159"/>
      <c r="O54" s="159"/>
      <c r="P54" s="159"/>
      <c r="Q54" s="159"/>
      <c r="R54" s="160"/>
    </row>
    <row r="55" spans="1:18" x14ac:dyDescent="0.3">
      <c r="A55" s="106" t="s">
        <v>499</v>
      </c>
      <c r="B55" s="222" t="s">
        <v>487</v>
      </c>
      <c r="C55" s="158"/>
      <c r="D55" s="159"/>
      <c r="E55" s="159"/>
      <c r="F55" s="159"/>
      <c r="G55" s="159"/>
      <c r="H55" s="159"/>
      <c r="I55" s="159"/>
      <c r="J55" s="159"/>
      <c r="K55" s="159"/>
      <c r="L55" s="159"/>
      <c r="M55" s="159"/>
      <c r="N55" s="159"/>
      <c r="O55" s="159"/>
      <c r="P55" s="159"/>
      <c r="Q55" s="159"/>
      <c r="R55" s="160"/>
    </row>
    <row r="56" spans="1:18" x14ac:dyDescent="0.3">
      <c r="A56" s="106" t="s">
        <v>500</v>
      </c>
      <c r="B56" s="222" t="s">
        <v>488</v>
      </c>
      <c r="C56" s="158"/>
      <c r="D56" s="159"/>
      <c r="E56" s="159"/>
      <c r="F56" s="159"/>
      <c r="G56" s="159"/>
      <c r="H56" s="159"/>
      <c r="I56" s="159"/>
      <c r="J56" s="159"/>
      <c r="K56" s="159"/>
      <c r="L56" s="159"/>
      <c r="M56" s="159"/>
      <c r="N56" s="159"/>
      <c r="O56" s="159"/>
      <c r="P56" s="159"/>
      <c r="Q56" s="159"/>
      <c r="R56" s="160"/>
    </row>
    <row r="57" spans="1:18" x14ac:dyDescent="0.3">
      <c r="A57" s="106" t="s">
        <v>501</v>
      </c>
      <c r="B57" s="222" t="s">
        <v>489</v>
      </c>
      <c r="C57" s="161">
        <v>1124</v>
      </c>
      <c r="D57" s="162">
        <v>1393</v>
      </c>
      <c r="E57" s="162">
        <v>480</v>
      </c>
      <c r="F57" s="162">
        <v>429</v>
      </c>
      <c r="G57" s="162">
        <v>833</v>
      </c>
      <c r="H57" s="162">
        <v>833</v>
      </c>
      <c r="I57" s="162">
        <v>179</v>
      </c>
      <c r="J57" s="162">
        <v>140</v>
      </c>
      <c r="K57" s="162">
        <v>236</v>
      </c>
      <c r="L57" s="162">
        <v>257</v>
      </c>
      <c r="M57" s="162">
        <v>95</v>
      </c>
      <c r="N57" s="162">
        <v>87</v>
      </c>
      <c r="O57" s="162">
        <v>32</v>
      </c>
      <c r="P57" s="162">
        <v>33</v>
      </c>
      <c r="Q57" s="162">
        <v>24</v>
      </c>
      <c r="R57" s="163">
        <v>24</v>
      </c>
    </row>
    <row r="58" spans="1:18" x14ac:dyDescent="0.3">
      <c r="A58" s="106" t="s">
        <v>491</v>
      </c>
      <c r="B58" s="222" t="s">
        <v>490</v>
      </c>
      <c r="C58" s="161">
        <v>22</v>
      </c>
      <c r="D58" s="162">
        <v>22</v>
      </c>
      <c r="E58" s="162">
        <v>6</v>
      </c>
      <c r="F58" s="162">
        <v>6</v>
      </c>
      <c r="G58" s="162"/>
      <c r="H58" s="162"/>
      <c r="I58" s="162"/>
      <c r="J58" s="162"/>
      <c r="K58" s="162">
        <v>22</v>
      </c>
      <c r="L58" s="162">
        <v>22</v>
      </c>
      <c r="M58" s="162">
        <v>13</v>
      </c>
      <c r="N58" s="162">
        <v>13</v>
      </c>
      <c r="O58" s="162"/>
      <c r="P58" s="162"/>
      <c r="Q58" s="162"/>
      <c r="R58" s="163"/>
    </row>
    <row r="59" spans="1:18" ht="14.4" thickBot="1" x14ac:dyDescent="0.35">
      <c r="A59" s="384" t="s">
        <v>75</v>
      </c>
      <c r="B59" s="109" t="s">
        <v>90</v>
      </c>
      <c r="C59" s="234">
        <f t="shared" ref="C59:R59" si="3">SUM(C48:C58)</f>
        <v>1146</v>
      </c>
      <c r="D59" s="234">
        <f t="shared" si="3"/>
        <v>1415</v>
      </c>
      <c r="E59" s="234">
        <f t="shared" si="3"/>
        <v>486</v>
      </c>
      <c r="F59" s="234">
        <f t="shared" si="3"/>
        <v>435</v>
      </c>
      <c r="G59" s="234">
        <f t="shared" si="3"/>
        <v>833</v>
      </c>
      <c r="H59" s="234">
        <f t="shared" si="3"/>
        <v>833</v>
      </c>
      <c r="I59" s="234">
        <f t="shared" si="3"/>
        <v>179</v>
      </c>
      <c r="J59" s="234">
        <f t="shared" si="3"/>
        <v>140</v>
      </c>
      <c r="K59" s="234">
        <f t="shared" si="3"/>
        <v>258</v>
      </c>
      <c r="L59" s="234">
        <f t="shared" si="3"/>
        <v>279</v>
      </c>
      <c r="M59" s="234">
        <f t="shared" si="3"/>
        <v>108</v>
      </c>
      <c r="N59" s="234">
        <f t="shared" si="3"/>
        <v>100</v>
      </c>
      <c r="O59" s="234">
        <f t="shared" si="3"/>
        <v>32</v>
      </c>
      <c r="P59" s="234">
        <f t="shared" si="3"/>
        <v>33</v>
      </c>
      <c r="Q59" s="234">
        <f t="shared" si="3"/>
        <v>24</v>
      </c>
      <c r="R59" s="234">
        <f t="shared" si="3"/>
        <v>24</v>
      </c>
    </row>
    <row r="60" spans="1:18" x14ac:dyDescent="0.3">
      <c r="A60" s="69" t="s">
        <v>577</v>
      </c>
      <c r="B60" s="42"/>
      <c r="C60" s="446"/>
      <c r="D60" s="447"/>
      <c r="E60" s="447"/>
      <c r="F60" s="447"/>
      <c r="G60" s="447"/>
      <c r="H60" s="447"/>
      <c r="I60" s="447"/>
      <c r="J60" s="447"/>
      <c r="K60" s="447"/>
      <c r="L60" s="447"/>
      <c r="M60" s="447"/>
      <c r="N60" s="447"/>
      <c r="O60" s="447"/>
      <c r="P60" s="447"/>
      <c r="Q60" s="447"/>
      <c r="R60" s="448"/>
    </row>
    <row r="61" spans="1:18" x14ac:dyDescent="0.3">
      <c r="A61" s="220" t="s">
        <v>479</v>
      </c>
      <c r="B61" s="221" t="s">
        <v>478</v>
      </c>
      <c r="C61" s="231"/>
      <c r="D61" s="232"/>
      <c r="E61" s="232"/>
      <c r="F61" s="232"/>
      <c r="G61" s="232"/>
      <c r="H61" s="232"/>
      <c r="I61" s="232"/>
      <c r="J61" s="232"/>
      <c r="K61" s="232"/>
      <c r="L61" s="232"/>
      <c r="M61" s="232"/>
      <c r="N61" s="232"/>
      <c r="O61" s="232"/>
      <c r="P61" s="232"/>
      <c r="Q61" s="232"/>
      <c r="R61" s="233"/>
    </row>
    <row r="62" spans="1:18" x14ac:dyDescent="0.3">
      <c r="A62" s="106" t="s">
        <v>493</v>
      </c>
      <c r="B62" s="222" t="s">
        <v>480</v>
      </c>
      <c r="C62" s="158"/>
      <c r="D62" s="159"/>
      <c r="E62" s="159"/>
      <c r="F62" s="159"/>
      <c r="G62" s="159"/>
      <c r="H62" s="159"/>
      <c r="I62" s="159"/>
      <c r="J62" s="159"/>
      <c r="K62" s="159"/>
      <c r="L62" s="159"/>
      <c r="M62" s="159"/>
      <c r="N62" s="159"/>
      <c r="O62" s="159"/>
      <c r="P62" s="159"/>
      <c r="Q62" s="159"/>
      <c r="R62" s="160"/>
    </row>
    <row r="63" spans="1:18" x14ac:dyDescent="0.3">
      <c r="A63" s="106" t="s">
        <v>494</v>
      </c>
      <c r="B63" s="222" t="s">
        <v>481</v>
      </c>
      <c r="C63" s="158">
        <v>2256</v>
      </c>
      <c r="D63" s="159">
        <v>3004</v>
      </c>
      <c r="E63" s="159">
        <v>621</v>
      </c>
      <c r="F63" s="159">
        <v>621</v>
      </c>
      <c r="G63" s="159">
        <v>408</v>
      </c>
      <c r="H63" s="159">
        <v>431</v>
      </c>
      <c r="I63" s="159">
        <v>88</v>
      </c>
      <c r="J63" s="159">
        <v>88</v>
      </c>
      <c r="K63" s="159">
        <v>577</v>
      </c>
      <c r="L63" s="159">
        <v>714</v>
      </c>
      <c r="M63" s="159">
        <v>274</v>
      </c>
      <c r="N63" s="159">
        <v>274</v>
      </c>
      <c r="O63" s="159">
        <v>15</v>
      </c>
      <c r="P63" s="159">
        <v>15</v>
      </c>
      <c r="Q63" s="159">
        <v>9</v>
      </c>
      <c r="R63" s="160">
        <v>9</v>
      </c>
    </row>
    <row r="64" spans="1:18" x14ac:dyDescent="0.3">
      <c r="A64" s="106" t="s">
        <v>495</v>
      </c>
      <c r="B64" s="222" t="s">
        <v>482</v>
      </c>
      <c r="C64" s="158"/>
      <c r="D64" s="159"/>
      <c r="E64" s="159"/>
      <c r="F64" s="159"/>
      <c r="G64" s="159"/>
      <c r="H64" s="159"/>
      <c r="I64" s="159"/>
      <c r="J64" s="159"/>
      <c r="K64" s="159"/>
      <c r="L64" s="159"/>
      <c r="M64" s="159"/>
      <c r="N64" s="159"/>
      <c r="O64" s="159"/>
      <c r="P64" s="159"/>
      <c r="Q64" s="159"/>
      <c r="R64" s="160"/>
    </row>
    <row r="65" spans="1:18" x14ac:dyDescent="0.3">
      <c r="A65" s="106" t="s">
        <v>496</v>
      </c>
      <c r="B65" s="222" t="s">
        <v>483</v>
      </c>
      <c r="C65" s="158"/>
      <c r="D65" s="159"/>
      <c r="E65" s="159"/>
      <c r="F65" s="159"/>
      <c r="G65" s="159"/>
      <c r="H65" s="159"/>
      <c r="I65" s="159"/>
      <c r="J65" s="159"/>
      <c r="K65" s="159"/>
      <c r="L65" s="159"/>
      <c r="M65" s="159"/>
      <c r="N65" s="159"/>
      <c r="O65" s="159"/>
      <c r="P65" s="159"/>
      <c r="Q65" s="159"/>
      <c r="R65" s="160"/>
    </row>
    <row r="66" spans="1:18" x14ac:dyDescent="0.3">
      <c r="A66" s="106" t="s">
        <v>497</v>
      </c>
      <c r="B66" s="222" t="s">
        <v>484</v>
      </c>
      <c r="C66" s="158"/>
      <c r="D66" s="159"/>
      <c r="E66" s="159"/>
      <c r="F66" s="159"/>
      <c r="G66" s="159"/>
      <c r="H66" s="159"/>
      <c r="I66" s="159"/>
      <c r="J66" s="159"/>
      <c r="K66" s="159"/>
      <c r="L66" s="159"/>
      <c r="M66" s="159"/>
      <c r="N66" s="159"/>
      <c r="O66" s="159"/>
      <c r="P66" s="159"/>
      <c r="Q66" s="159"/>
      <c r="R66" s="160"/>
    </row>
    <row r="67" spans="1:18" x14ac:dyDescent="0.3">
      <c r="A67" s="106" t="s">
        <v>498</v>
      </c>
      <c r="B67" s="222" t="s">
        <v>485</v>
      </c>
      <c r="C67" s="158"/>
      <c r="D67" s="159"/>
      <c r="E67" s="159"/>
      <c r="F67" s="159"/>
      <c r="G67" s="159"/>
      <c r="H67" s="159"/>
      <c r="I67" s="159"/>
      <c r="J67" s="159"/>
      <c r="K67" s="159"/>
      <c r="L67" s="159"/>
      <c r="M67" s="159"/>
      <c r="N67" s="159"/>
      <c r="O67" s="159"/>
      <c r="P67" s="159"/>
      <c r="Q67" s="159"/>
      <c r="R67" s="160"/>
    </row>
    <row r="68" spans="1:18" x14ac:dyDescent="0.3">
      <c r="A68" s="106" t="s">
        <v>492</v>
      </c>
      <c r="B68" s="222" t="s">
        <v>486</v>
      </c>
      <c r="C68" s="158"/>
      <c r="D68" s="159"/>
      <c r="E68" s="159"/>
      <c r="F68" s="159"/>
      <c r="G68" s="159"/>
      <c r="H68" s="159"/>
      <c r="I68" s="159"/>
      <c r="J68" s="159"/>
      <c r="K68" s="159"/>
      <c r="L68" s="159"/>
      <c r="M68" s="159"/>
      <c r="N68" s="159"/>
      <c r="O68" s="159"/>
      <c r="P68" s="159"/>
      <c r="Q68" s="159"/>
      <c r="R68" s="160"/>
    </row>
    <row r="69" spans="1:18" x14ac:dyDescent="0.3">
      <c r="A69" s="106" t="s">
        <v>499</v>
      </c>
      <c r="B69" s="222" t="s">
        <v>487</v>
      </c>
      <c r="C69" s="158"/>
      <c r="D69" s="159"/>
      <c r="E69" s="159"/>
      <c r="F69" s="159"/>
      <c r="G69" s="159"/>
      <c r="H69" s="159"/>
      <c r="I69" s="159"/>
      <c r="J69" s="159"/>
      <c r="K69" s="159"/>
      <c r="L69" s="159"/>
      <c r="M69" s="159"/>
      <c r="N69" s="159"/>
      <c r="O69" s="159"/>
      <c r="P69" s="159"/>
      <c r="Q69" s="159"/>
      <c r="R69" s="160"/>
    </row>
    <row r="70" spans="1:18" x14ac:dyDescent="0.3">
      <c r="A70" s="106" t="s">
        <v>500</v>
      </c>
      <c r="B70" s="222" t="s">
        <v>488</v>
      </c>
      <c r="C70" s="158"/>
      <c r="D70" s="159"/>
      <c r="E70" s="159"/>
      <c r="F70" s="159"/>
      <c r="G70" s="159"/>
      <c r="H70" s="159"/>
      <c r="I70" s="159"/>
      <c r="J70" s="159"/>
      <c r="K70" s="159"/>
      <c r="L70" s="159"/>
      <c r="M70" s="159"/>
      <c r="N70" s="159"/>
      <c r="O70" s="159"/>
      <c r="P70" s="159"/>
      <c r="Q70" s="159"/>
      <c r="R70" s="160"/>
    </row>
    <row r="71" spans="1:18" x14ac:dyDescent="0.3">
      <c r="A71" s="106" t="s">
        <v>501</v>
      </c>
      <c r="B71" s="222" t="s">
        <v>489</v>
      </c>
      <c r="C71" s="158"/>
      <c r="D71" s="159"/>
      <c r="E71" s="159"/>
      <c r="F71" s="159"/>
      <c r="G71" s="159"/>
      <c r="H71" s="159"/>
      <c r="I71" s="159"/>
      <c r="J71" s="159"/>
      <c r="K71" s="159"/>
      <c r="L71" s="159"/>
      <c r="M71" s="159"/>
      <c r="N71" s="159"/>
      <c r="O71" s="159"/>
      <c r="P71" s="159"/>
      <c r="Q71" s="159"/>
      <c r="R71" s="160"/>
    </row>
    <row r="72" spans="1:18" x14ac:dyDescent="0.3">
      <c r="A72" s="106" t="s">
        <v>491</v>
      </c>
      <c r="B72" s="222" t="s">
        <v>490</v>
      </c>
      <c r="C72" s="158">
        <v>274</v>
      </c>
      <c r="D72" s="159">
        <v>318</v>
      </c>
      <c r="E72" s="159">
        <v>65</v>
      </c>
      <c r="F72" s="159">
        <v>61</v>
      </c>
      <c r="G72" s="159"/>
      <c r="H72" s="159"/>
      <c r="I72" s="159"/>
      <c r="J72" s="159"/>
      <c r="K72" s="159">
        <v>48</v>
      </c>
      <c r="L72" s="159">
        <v>64</v>
      </c>
      <c r="M72" s="159">
        <v>19</v>
      </c>
      <c r="N72" s="159">
        <v>19</v>
      </c>
      <c r="O72" s="159">
        <v>1</v>
      </c>
      <c r="P72" s="159">
        <v>1</v>
      </c>
      <c r="Q72" s="159">
        <v>0</v>
      </c>
      <c r="R72" s="160">
        <v>0</v>
      </c>
    </row>
    <row r="73" spans="1:18" ht="14.4" thickBot="1" x14ac:dyDescent="0.35">
      <c r="A73" s="384" t="s">
        <v>75</v>
      </c>
      <c r="B73" s="109" t="s">
        <v>90</v>
      </c>
      <c r="C73" s="234">
        <f t="shared" ref="C73:R73" si="4">SUM(C62:C72)</f>
        <v>2530</v>
      </c>
      <c r="D73" s="234">
        <f t="shared" si="4"/>
        <v>3322</v>
      </c>
      <c r="E73" s="234">
        <f t="shared" si="4"/>
        <v>686</v>
      </c>
      <c r="F73" s="234">
        <f t="shared" si="4"/>
        <v>682</v>
      </c>
      <c r="G73" s="234">
        <f t="shared" si="4"/>
        <v>408</v>
      </c>
      <c r="H73" s="234">
        <f t="shared" si="4"/>
        <v>431</v>
      </c>
      <c r="I73" s="234">
        <f t="shared" si="4"/>
        <v>88</v>
      </c>
      <c r="J73" s="234">
        <f t="shared" si="4"/>
        <v>88</v>
      </c>
      <c r="K73" s="234">
        <f t="shared" si="4"/>
        <v>625</v>
      </c>
      <c r="L73" s="234">
        <f t="shared" si="4"/>
        <v>778</v>
      </c>
      <c r="M73" s="234">
        <f t="shared" si="4"/>
        <v>293</v>
      </c>
      <c r="N73" s="234">
        <f t="shared" si="4"/>
        <v>293</v>
      </c>
      <c r="O73" s="234">
        <f t="shared" si="4"/>
        <v>16</v>
      </c>
      <c r="P73" s="234">
        <f t="shared" si="4"/>
        <v>16</v>
      </c>
      <c r="Q73" s="234">
        <f t="shared" si="4"/>
        <v>9</v>
      </c>
      <c r="R73" s="234">
        <f t="shared" si="4"/>
        <v>9</v>
      </c>
    </row>
    <row r="74" spans="1:18" s="5" customFormat="1" x14ac:dyDescent="0.3">
      <c r="A74" s="69" t="s">
        <v>578</v>
      </c>
      <c r="B74" s="42"/>
      <c r="C74" s="446"/>
      <c r="D74" s="447"/>
      <c r="E74" s="447"/>
      <c r="F74" s="447"/>
      <c r="G74" s="447"/>
      <c r="H74" s="447"/>
      <c r="I74" s="447"/>
      <c r="J74" s="447"/>
      <c r="K74" s="447"/>
      <c r="L74" s="447"/>
      <c r="M74" s="447"/>
      <c r="N74" s="447"/>
      <c r="O74" s="447"/>
      <c r="P74" s="447"/>
      <c r="Q74" s="447"/>
      <c r="R74" s="448"/>
    </row>
    <row r="75" spans="1:18" s="2" customFormat="1" x14ac:dyDescent="0.3">
      <c r="A75" s="220" t="s">
        <v>479</v>
      </c>
      <c r="B75" s="221" t="s">
        <v>478</v>
      </c>
      <c r="C75" s="231"/>
      <c r="D75" s="232"/>
      <c r="E75" s="232"/>
      <c r="F75" s="232"/>
      <c r="G75" s="232"/>
      <c r="H75" s="232"/>
      <c r="I75" s="232"/>
      <c r="J75" s="232"/>
      <c r="K75" s="232"/>
      <c r="L75" s="232"/>
      <c r="M75" s="232"/>
      <c r="N75" s="232"/>
      <c r="O75" s="232"/>
      <c r="P75" s="232"/>
      <c r="Q75" s="232"/>
      <c r="R75" s="233"/>
    </row>
    <row r="76" spans="1:18" x14ac:dyDescent="0.3">
      <c r="A76" s="106" t="s">
        <v>493</v>
      </c>
      <c r="B76" s="222" t="s">
        <v>480</v>
      </c>
      <c r="C76" s="158"/>
      <c r="D76" s="159"/>
      <c r="E76" s="159"/>
      <c r="F76" s="159"/>
      <c r="G76" s="159"/>
      <c r="H76" s="159"/>
      <c r="I76" s="159"/>
      <c r="J76" s="159"/>
      <c r="K76" s="159"/>
      <c r="L76" s="159"/>
      <c r="M76" s="159"/>
      <c r="N76" s="159"/>
      <c r="O76" s="159"/>
      <c r="P76" s="159"/>
      <c r="Q76" s="159"/>
      <c r="R76" s="160"/>
    </row>
    <row r="77" spans="1:18" x14ac:dyDescent="0.3">
      <c r="A77" s="106" t="s">
        <v>494</v>
      </c>
      <c r="B77" s="222" t="s">
        <v>481</v>
      </c>
      <c r="C77" s="158"/>
      <c r="D77" s="159"/>
      <c r="E77" s="159"/>
      <c r="F77" s="159"/>
      <c r="G77" s="159"/>
      <c r="H77" s="159"/>
      <c r="I77" s="159"/>
      <c r="J77" s="159"/>
      <c r="K77" s="159">
        <v>89</v>
      </c>
      <c r="L77" s="159">
        <v>93</v>
      </c>
      <c r="M77" s="159">
        <v>47</v>
      </c>
      <c r="N77" s="159">
        <v>47</v>
      </c>
      <c r="O77" s="159"/>
      <c r="P77" s="159"/>
      <c r="Q77" s="159"/>
      <c r="R77" s="160"/>
    </row>
    <row r="78" spans="1:18" x14ac:dyDescent="0.3">
      <c r="A78" s="106" t="s">
        <v>495</v>
      </c>
      <c r="B78" s="222" t="s">
        <v>482</v>
      </c>
      <c r="C78" s="158"/>
      <c r="D78" s="159"/>
      <c r="E78" s="159"/>
      <c r="F78" s="159"/>
      <c r="G78" s="159"/>
      <c r="H78" s="159"/>
      <c r="I78" s="159"/>
      <c r="J78" s="159"/>
      <c r="K78" s="159"/>
      <c r="L78" s="159"/>
      <c r="M78" s="159"/>
      <c r="N78" s="159"/>
      <c r="O78" s="159"/>
      <c r="P78" s="159"/>
      <c r="Q78" s="159"/>
      <c r="R78" s="160"/>
    </row>
    <row r="79" spans="1:18" x14ac:dyDescent="0.3">
      <c r="A79" s="106" t="s">
        <v>496</v>
      </c>
      <c r="B79" s="222" t="s">
        <v>483</v>
      </c>
      <c r="C79" s="158"/>
      <c r="D79" s="159"/>
      <c r="E79" s="159"/>
      <c r="F79" s="159"/>
      <c r="G79" s="159"/>
      <c r="H79" s="159"/>
      <c r="I79" s="159"/>
      <c r="J79" s="159"/>
      <c r="K79" s="159">
        <v>19</v>
      </c>
      <c r="L79" s="159">
        <v>19</v>
      </c>
      <c r="M79" s="159">
        <v>12</v>
      </c>
      <c r="N79" s="159">
        <v>12</v>
      </c>
      <c r="O79" s="159"/>
      <c r="P79" s="159"/>
      <c r="Q79" s="159"/>
      <c r="R79" s="160"/>
    </row>
    <row r="80" spans="1:18" x14ac:dyDescent="0.3">
      <c r="A80" s="106" t="s">
        <v>497</v>
      </c>
      <c r="B80" s="222" t="s">
        <v>484</v>
      </c>
      <c r="C80" s="158"/>
      <c r="D80" s="159"/>
      <c r="E80" s="159"/>
      <c r="F80" s="159"/>
      <c r="G80" s="159"/>
      <c r="H80" s="159"/>
      <c r="I80" s="159"/>
      <c r="J80" s="159"/>
      <c r="K80" s="159"/>
      <c r="L80" s="159"/>
      <c r="M80" s="159"/>
      <c r="N80" s="159"/>
      <c r="O80" s="159"/>
      <c r="P80" s="159"/>
      <c r="Q80" s="159"/>
      <c r="R80" s="160"/>
    </row>
    <row r="81" spans="1:18" x14ac:dyDescent="0.3">
      <c r="A81" s="106" t="s">
        <v>498</v>
      </c>
      <c r="B81" s="222" t="s">
        <v>485</v>
      </c>
      <c r="C81" s="158">
        <v>979</v>
      </c>
      <c r="D81" s="159">
        <v>1197</v>
      </c>
      <c r="E81" s="159">
        <v>371</v>
      </c>
      <c r="F81" s="159">
        <v>371</v>
      </c>
      <c r="G81" s="159"/>
      <c r="H81" s="159"/>
      <c r="I81" s="159"/>
      <c r="J81" s="159"/>
      <c r="K81" s="159">
        <v>111</v>
      </c>
      <c r="L81" s="159">
        <v>121</v>
      </c>
      <c r="M81" s="159">
        <v>61</v>
      </c>
      <c r="N81" s="159">
        <v>61</v>
      </c>
      <c r="O81" s="159">
        <v>23</v>
      </c>
      <c r="P81" s="159">
        <v>23</v>
      </c>
      <c r="Q81" s="159">
        <v>20</v>
      </c>
      <c r="R81" s="160">
        <v>17</v>
      </c>
    </row>
    <row r="82" spans="1:18" x14ac:dyDescent="0.3">
      <c r="A82" s="106" t="s">
        <v>492</v>
      </c>
      <c r="B82" s="222" t="s">
        <v>486</v>
      </c>
      <c r="C82" s="158">
        <v>368</v>
      </c>
      <c r="D82" s="159">
        <v>419</v>
      </c>
      <c r="E82" s="159">
        <v>198</v>
      </c>
      <c r="F82" s="159">
        <v>198</v>
      </c>
      <c r="G82" s="159"/>
      <c r="H82" s="159"/>
      <c r="I82" s="159"/>
      <c r="J82" s="159"/>
      <c r="K82" s="159">
        <v>53</v>
      </c>
      <c r="L82" s="159">
        <v>56</v>
      </c>
      <c r="M82" s="159">
        <v>32</v>
      </c>
      <c r="N82" s="159">
        <v>32</v>
      </c>
      <c r="O82" s="159">
        <v>2</v>
      </c>
      <c r="P82" s="159">
        <v>2</v>
      </c>
      <c r="Q82" s="159">
        <v>2</v>
      </c>
      <c r="R82" s="160">
        <v>1</v>
      </c>
    </row>
    <row r="83" spans="1:18" x14ac:dyDescent="0.3">
      <c r="A83" s="106" t="s">
        <v>499</v>
      </c>
      <c r="B83" s="222" t="s">
        <v>487</v>
      </c>
      <c r="C83" s="158"/>
      <c r="D83" s="159"/>
      <c r="E83" s="159"/>
      <c r="F83" s="159"/>
      <c r="G83" s="159"/>
      <c r="H83" s="159"/>
      <c r="I83" s="159"/>
      <c r="J83" s="159"/>
      <c r="K83" s="159"/>
      <c r="L83" s="159"/>
      <c r="M83" s="159"/>
      <c r="N83" s="159"/>
      <c r="O83" s="159"/>
      <c r="P83" s="159"/>
      <c r="Q83" s="159"/>
      <c r="R83" s="160"/>
    </row>
    <row r="84" spans="1:18" x14ac:dyDescent="0.3">
      <c r="A84" s="106" t="s">
        <v>500</v>
      </c>
      <c r="B84" s="222" t="s">
        <v>488</v>
      </c>
      <c r="C84" s="158"/>
      <c r="D84" s="159"/>
      <c r="E84" s="159"/>
      <c r="F84" s="159"/>
      <c r="G84" s="159"/>
      <c r="H84" s="159"/>
      <c r="I84" s="159"/>
      <c r="J84" s="159"/>
      <c r="K84" s="159"/>
      <c r="L84" s="159"/>
      <c r="M84" s="159"/>
      <c r="N84" s="159"/>
      <c r="O84" s="159"/>
      <c r="P84" s="159"/>
      <c r="Q84" s="159"/>
      <c r="R84" s="160"/>
    </row>
    <row r="85" spans="1:18" x14ac:dyDescent="0.3">
      <c r="A85" s="106" t="s">
        <v>501</v>
      </c>
      <c r="B85" s="222" t="s">
        <v>489</v>
      </c>
      <c r="C85" s="158"/>
      <c r="D85" s="159"/>
      <c r="E85" s="159"/>
      <c r="F85" s="159"/>
      <c r="G85" s="159"/>
      <c r="H85" s="159"/>
      <c r="I85" s="159"/>
      <c r="J85" s="159"/>
      <c r="K85" s="159"/>
      <c r="L85" s="159"/>
      <c r="M85" s="159"/>
      <c r="N85" s="159"/>
      <c r="O85" s="159"/>
      <c r="P85" s="159"/>
      <c r="Q85" s="159"/>
      <c r="R85" s="160"/>
    </row>
    <row r="86" spans="1:18" x14ac:dyDescent="0.3">
      <c r="A86" s="106" t="s">
        <v>491</v>
      </c>
      <c r="B86" s="222" t="s">
        <v>490</v>
      </c>
      <c r="C86" s="158"/>
      <c r="D86" s="159"/>
      <c r="E86" s="159"/>
      <c r="F86" s="159"/>
      <c r="G86" s="159"/>
      <c r="H86" s="159"/>
      <c r="I86" s="159"/>
      <c r="J86" s="159"/>
      <c r="K86" s="159"/>
      <c r="L86" s="159"/>
      <c r="M86" s="159"/>
      <c r="N86" s="159"/>
      <c r="O86" s="159"/>
      <c r="P86" s="159"/>
      <c r="Q86" s="159"/>
      <c r="R86" s="160"/>
    </row>
    <row r="87" spans="1:18" ht="14.4" thickBot="1" x14ac:dyDescent="0.35">
      <c r="A87" s="384" t="s">
        <v>75</v>
      </c>
      <c r="B87" s="109" t="s">
        <v>90</v>
      </c>
      <c r="C87" s="385">
        <f>SUM(C76:C86)</f>
        <v>1347</v>
      </c>
      <c r="D87" s="385">
        <f t="shared" ref="D87" si="5">SUM(D76:D86)</f>
        <v>1616</v>
      </c>
      <c r="E87" s="385">
        <f t="shared" ref="E87" si="6">SUM(E76:E86)</f>
        <v>569</v>
      </c>
      <c r="F87" s="385">
        <f t="shared" ref="F87" si="7">SUM(F76:F86)</f>
        <v>569</v>
      </c>
      <c r="G87" s="385">
        <f t="shared" ref="G87" si="8">SUM(G76:G86)</f>
        <v>0</v>
      </c>
      <c r="H87" s="385">
        <f t="shared" ref="H87" si="9">SUM(H76:H86)</f>
        <v>0</v>
      </c>
      <c r="I87" s="385">
        <f t="shared" ref="I87" si="10">SUM(I76:I86)</f>
        <v>0</v>
      </c>
      <c r="J87" s="385">
        <f t="shared" ref="J87" si="11">SUM(J76:J86)</f>
        <v>0</v>
      </c>
      <c r="K87" s="385">
        <f t="shared" ref="K87" si="12">SUM(K76:K86)</f>
        <v>272</v>
      </c>
      <c r="L87" s="385">
        <f t="shared" ref="L87" si="13">SUM(L76:L86)</f>
        <v>289</v>
      </c>
      <c r="M87" s="385">
        <f t="shared" ref="M87" si="14">SUM(M76:M86)</f>
        <v>152</v>
      </c>
      <c r="N87" s="385">
        <f t="shared" ref="N87" si="15">SUM(N76:N86)</f>
        <v>152</v>
      </c>
      <c r="O87" s="385">
        <f t="shared" ref="O87" si="16">SUM(O76:O86)</f>
        <v>25</v>
      </c>
      <c r="P87" s="385">
        <f t="shared" ref="P87" si="17">SUM(P76:P86)</f>
        <v>25</v>
      </c>
      <c r="Q87" s="385">
        <f t="shared" ref="Q87" si="18">SUM(Q76:Q86)</f>
        <v>22</v>
      </c>
      <c r="R87" s="385">
        <f t="shared" ref="R87" si="19">SUM(R76:R86)</f>
        <v>18</v>
      </c>
    </row>
    <row r="88" spans="1:18" x14ac:dyDescent="0.3">
      <c r="A88" s="174" t="s">
        <v>583</v>
      </c>
      <c r="B88" s="464" t="s">
        <v>540</v>
      </c>
      <c r="C88" s="465"/>
      <c r="D88" s="465"/>
      <c r="E88" s="465"/>
      <c r="F88" s="465"/>
      <c r="G88" s="465"/>
      <c r="H88" s="465"/>
      <c r="I88" s="465"/>
      <c r="J88" s="465"/>
      <c r="K88" s="465"/>
      <c r="L88" s="465"/>
      <c r="M88" s="465"/>
      <c r="N88" s="465"/>
      <c r="O88" s="465"/>
      <c r="P88" s="465"/>
      <c r="Q88" s="465"/>
      <c r="R88" s="466"/>
    </row>
    <row r="89" spans="1:18" x14ac:dyDescent="0.3">
      <c r="A89" s="220" t="s">
        <v>479</v>
      </c>
      <c r="B89" s="221" t="s">
        <v>478</v>
      </c>
      <c r="C89" s="231"/>
      <c r="D89" s="232"/>
      <c r="E89" s="232"/>
      <c r="F89" s="232"/>
      <c r="G89" s="232"/>
      <c r="H89" s="232"/>
      <c r="I89" s="232"/>
      <c r="J89" s="232"/>
      <c r="K89" s="232"/>
      <c r="L89" s="232"/>
      <c r="M89" s="232"/>
      <c r="N89" s="232"/>
      <c r="O89" s="232"/>
      <c r="P89" s="232"/>
      <c r="Q89" s="232"/>
      <c r="R89" s="233"/>
    </row>
    <row r="90" spans="1:18" x14ac:dyDescent="0.3">
      <c r="A90" s="106" t="s">
        <v>493</v>
      </c>
      <c r="B90" s="222" t="s">
        <v>480</v>
      </c>
      <c r="C90" s="158"/>
      <c r="D90" s="159"/>
      <c r="E90" s="159"/>
      <c r="F90" s="159"/>
      <c r="G90" s="159"/>
      <c r="H90" s="159"/>
      <c r="I90" s="159"/>
      <c r="J90" s="159"/>
      <c r="K90" s="159"/>
      <c r="L90" s="159"/>
      <c r="M90" s="159"/>
      <c r="N90" s="159"/>
      <c r="O90" s="159"/>
      <c r="P90" s="159"/>
      <c r="Q90" s="159"/>
      <c r="R90" s="160"/>
    </row>
    <row r="91" spans="1:18" x14ac:dyDescent="0.3">
      <c r="A91" s="106" t="s">
        <v>494</v>
      </c>
      <c r="B91" s="222" t="s">
        <v>481</v>
      </c>
      <c r="C91" s="158">
        <v>2256</v>
      </c>
      <c r="D91" s="159">
        <v>3004</v>
      </c>
      <c r="E91" s="159">
        <v>621</v>
      </c>
      <c r="F91" s="159">
        <v>621</v>
      </c>
      <c r="G91" s="159">
        <v>408</v>
      </c>
      <c r="H91" s="159">
        <v>431</v>
      </c>
      <c r="I91" s="159">
        <v>88</v>
      </c>
      <c r="J91" s="159">
        <v>88</v>
      </c>
      <c r="K91" s="159">
        <v>708</v>
      </c>
      <c r="L91" s="159">
        <v>874</v>
      </c>
      <c r="M91" s="159">
        <v>360</v>
      </c>
      <c r="N91" s="159">
        <v>360</v>
      </c>
      <c r="O91" s="159">
        <v>15</v>
      </c>
      <c r="P91" s="159">
        <v>15</v>
      </c>
      <c r="Q91" s="159">
        <v>9</v>
      </c>
      <c r="R91" s="160">
        <v>9</v>
      </c>
    </row>
    <row r="92" spans="1:18" x14ac:dyDescent="0.3">
      <c r="A92" s="106" t="s">
        <v>495</v>
      </c>
      <c r="B92" s="222" t="s">
        <v>482</v>
      </c>
      <c r="C92" s="158">
        <v>1675</v>
      </c>
      <c r="D92" s="159">
        <v>2087</v>
      </c>
      <c r="E92" s="159">
        <v>777</v>
      </c>
      <c r="F92" s="159">
        <v>624</v>
      </c>
      <c r="G92" s="159"/>
      <c r="H92" s="159"/>
      <c r="I92" s="159"/>
      <c r="J92" s="159"/>
      <c r="K92" s="159">
        <v>321</v>
      </c>
      <c r="L92" s="159">
        <v>359</v>
      </c>
      <c r="M92" s="159">
        <v>181</v>
      </c>
      <c r="N92" s="159">
        <v>154</v>
      </c>
      <c r="O92" s="159">
        <v>33</v>
      </c>
      <c r="P92" s="159">
        <v>33</v>
      </c>
      <c r="Q92" s="159">
        <v>23</v>
      </c>
      <c r="R92" s="160">
        <v>23</v>
      </c>
    </row>
    <row r="93" spans="1:18" x14ac:dyDescent="0.3">
      <c r="A93" s="106" t="s">
        <v>496</v>
      </c>
      <c r="B93" s="222" t="s">
        <v>483</v>
      </c>
      <c r="C93" s="158">
        <v>743</v>
      </c>
      <c r="D93" s="159">
        <v>785</v>
      </c>
      <c r="E93" s="159">
        <v>196</v>
      </c>
      <c r="F93" s="159">
        <v>162</v>
      </c>
      <c r="G93" s="159"/>
      <c r="H93" s="159"/>
      <c r="I93" s="159"/>
      <c r="J93" s="159"/>
      <c r="K93" s="159">
        <v>19</v>
      </c>
      <c r="L93" s="159">
        <v>19</v>
      </c>
      <c r="M93" s="159">
        <v>12</v>
      </c>
      <c r="N93" s="159">
        <v>12</v>
      </c>
      <c r="O93" s="159"/>
      <c r="P93" s="159"/>
      <c r="Q93" s="159"/>
      <c r="R93" s="160"/>
    </row>
    <row r="94" spans="1:18" x14ac:dyDescent="0.3">
      <c r="A94" s="106" t="s">
        <v>497</v>
      </c>
      <c r="B94" s="222" t="s">
        <v>484</v>
      </c>
      <c r="C94" s="158"/>
      <c r="D94" s="159"/>
      <c r="E94" s="159"/>
      <c r="F94" s="159"/>
      <c r="G94" s="159"/>
      <c r="H94" s="159"/>
      <c r="I94" s="159"/>
      <c r="J94" s="159"/>
      <c r="K94" s="159"/>
      <c r="L94" s="159"/>
      <c r="M94" s="159"/>
      <c r="N94" s="159"/>
      <c r="O94" s="159"/>
      <c r="P94" s="159"/>
      <c r="Q94" s="159"/>
      <c r="R94" s="160"/>
    </row>
    <row r="95" spans="1:18" x14ac:dyDescent="0.3">
      <c r="A95" s="106" t="s">
        <v>498</v>
      </c>
      <c r="B95" s="222" t="s">
        <v>485</v>
      </c>
      <c r="C95" s="158">
        <v>979</v>
      </c>
      <c r="D95" s="159">
        <v>1197</v>
      </c>
      <c r="E95" s="159">
        <v>371</v>
      </c>
      <c r="F95" s="159">
        <v>371</v>
      </c>
      <c r="G95" s="159"/>
      <c r="H95" s="159"/>
      <c r="I95" s="159"/>
      <c r="J95" s="159"/>
      <c r="K95" s="159">
        <v>111</v>
      </c>
      <c r="L95" s="159">
        <v>121</v>
      </c>
      <c r="M95" s="159">
        <v>61</v>
      </c>
      <c r="N95" s="159">
        <v>61</v>
      </c>
      <c r="O95" s="159">
        <v>23</v>
      </c>
      <c r="P95" s="159">
        <v>23</v>
      </c>
      <c r="Q95" s="159">
        <v>20</v>
      </c>
      <c r="R95" s="160">
        <v>17</v>
      </c>
    </row>
    <row r="96" spans="1:18" x14ac:dyDescent="0.3">
      <c r="A96" s="106" t="s">
        <v>492</v>
      </c>
      <c r="B96" s="222" t="s">
        <v>486</v>
      </c>
      <c r="C96" s="158">
        <v>368</v>
      </c>
      <c r="D96" s="159">
        <v>419</v>
      </c>
      <c r="E96" s="159">
        <v>198</v>
      </c>
      <c r="F96" s="159">
        <v>198</v>
      </c>
      <c r="G96" s="159"/>
      <c r="H96" s="159"/>
      <c r="I96" s="159"/>
      <c r="J96" s="159"/>
      <c r="K96" s="159">
        <v>53</v>
      </c>
      <c r="L96" s="159">
        <v>56</v>
      </c>
      <c r="M96" s="159">
        <v>32</v>
      </c>
      <c r="N96" s="159">
        <v>32</v>
      </c>
      <c r="O96" s="159">
        <v>2</v>
      </c>
      <c r="P96" s="159">
        <v>2</v>
      </c>
      <c r="Q96" s="159">
        <v>2</v>
      </c>
      <c r="R96" s="160">
        <v>1</v>
      </c>
    </row>
    <row r="97" spans="1:18" x14ac:dyDescent="0.3">
      <c r="A97" s="106" t="s">
        <v>499</v>
      </c>
      <c r="B97" s="222" t="s">
        <v>487</v>
      </c>
      <c r="C97" s="158"/>
      <c r="D97" s="159"/>
      <c r="E97" s="159"/>
      <c r="F97" s="159"/>
      <c r="G97" s="159"/>
      <c r="H97" s="159"/>
      <c r="I97" s="159"/>
      <c r="J97" s="159"/>
      <c r="K97" s="159"/>
      <c r="L97" s="159"/>
      <c r="M97" s="159"/>
      <c r="N97" s="159"/>
      <c r="O97" s="159"/>
      <c r="P97" s="159"/>
      <c r="Q97" s="159"/>
      <c r="R97" s="160"/>
    </row>
    <row r="98" spans="1:18" x14ac:dyDescent="0.3">
      <c r="A98" s="106" t="s">
        <v>500</v>
      </c>
      <c r="B98" s="222" t="s">
        <v>488</v>
      </c>
      <c r="C98" s="158"/>
      <c r="D98" s="159"/>
      <c r="E98" s="159"/>
      <c r="F98" s="159"/>
      <c r="G98" s="159"/>
      <c r="H98" s="159"/>
      <c r="I98" s="159"/>
      <c r="J98" s="159"/>
      <c r="K98" s="159"/>
      <c r="L98" s="159"/>
      <c r="M98" s="159"/>
      <c r="N98" s="159"/>
      <c r="O98" s="159"/>
      <c r="P98" s="159"/>
      <c r="Q98" s="159"/>
      <c r="R98" s="160"/>
    </row>
    <row r="99" spans="1:18" x14ac:dyDescent="0.3">
      <c r="A99" s="106" t="s">
        <v>501</v>
      </c>
      <c r="B99" s="222" t="s">
        <v>489</v>
      </c>
      <c r="C99" s="161">
        <v>1517</v>
      </c>
      <c r="D99" s="162">
        <v>1826</v>
      </c>
      <c r="E99" s="162">
        <v>644</v>
      </c>
      <c r="F99" s="159">
        <v>590</v>
      </c>
      <c r="G99" s="162">
        <v>833</v>
      </c>
      <c r="H99" s="162">
        <v>833</v>
      </c>
      <c r="I99" s="162">
        <v>179</v>
      </c>
      <c r="J99" s="162">
        <v>140</v>
      </c>
      <c r="K99" s="162">
        <v>519</v>
      </c>
      <c r="L99" s="162">
        <v>634</v>
      </c>
      <c r="M99" s="162">
        <v>271</v>
      </c>
      <c r="N99" s="162">
        <v>261</v>
      </c>
      <c r="O99" s="162">
        <v>40</v>
      </c>
      <c r="P99" s="162">
        <v>41</v>
      </c>
      <c r="Q99" s="162">
        <v>27</v>
      </c>
      <c r="R99" s="163">
        <v>27</v>
      </c>
    </row>
    <row r="100" spans="1:18" x14ac:dyDescent="0.3">
      <c r="A100" s="106" t="s">
        <v>491</v>
      </c>
      <c r="B100" s="222" t="s">
        <v>490</v>
      </c>
      <c r="C100" s="161">
        <v>295</v>
      </c>
      <c r="D100" s="162">
        <v>340</v>
      </c>
      <c r="E100" s="162">
        <v>71</v>
      </c>
      <c r="F100" s="159">
        <v>67</v>
      </c>
      <c r="G100" s="162"/>
      <c r="H100" s="162"/>
      <c r="I100" s="162"/>
      <c r="J100" s="162"/>
      <c r="K100" s="162">
        <v>69</v>
      </c>
      <c r="L100" s="162">
        <v>86</v>
      </c>
      <c r="M100" s="162">
        <v>32</v>
      </c>
      <c r="N100" s="162">
        <v>32</v>
      </c>
      <c r="O100" s="162">
        <v>1</v>
      </c>
      <c r="P100" s="162">
        <v>1</v>
      </c>
      <c r="Q100" s="162">
        <v>0</v>
      </c>
      <c r="R100" s="163">
        <v>0</v>
      </c>
    </row>
    <row r="101" spans="1:18" ht="14.4" thickBot="1" x14ac:dyDescent="0.35">
      <c r="A101" s="107" t="s">
        <v>75</v>
      </c>
      <c r="B101" s="109" t="s">
        <v>90</v>
      </c>
      <c r="C101" s="234">
        <f t="shared" ref="C101:R101" si="20">SUM(C90:C100)</f>
        <v>7833</v>
      </c>
      <c r="D101" s="234">
        <f t="shared" si="20"/>
        <v>9658</v>
      </c>
      <c r="E101" s="234">
        <f t="shared" si="20"/>
        <v>2878</v>
      </c>
      <c r="F101" s="234">
        <f t="shared" si="20"/>
        <v>2633</v>
      </c>
      <c r="G101" s="234">
        <f t="shared" si="20"/>
        <v>1241</v>
      </c>
      <c r="H101" s="234">
        <f t="shared" si="20"/>
        <v>1264</v>
      </c>
      <c r="I101" s="234">
        <f t="shared" si="20"/>
        <v>267</v>
      </c>
      <c r="J101" s="234">
        <f t="shared" si="20"/>
        <v>228</v>
      </c>
      <c r="K101" s="234">
        <f t="shared" si="20"/>
        <v>1800</v>
      </c>
      <c r="L101" s="234">
        <f t="shared" si="20"/>
        <v>2149</v>
      </c>
      <c r="M101" s="234">
        <f t="shared" si="20"/>
        <v>949</v>
      </c>
      <c r="N101" s="234">
        <f t="shared" si="20"/>
        <v>912</v>
      </c>
      <c r="O101" s="234">
        <f t="shared" si="20"/>
        <v>114</v>
      </c>
      <c r="P101" s="234">
        <f t="shared" si="20"/>
        <v>115</v>
      </c>
      <c r="Q101" s="234">
        <f t="shared" si="20"/>
        <v>81</v>
      </c>
      <c r="R101" s="234">
        <f t="shared" si="20"/>
        <v>77</v>
      </c>
    </row>
    <row r="103" spans="1:18" x14ac:dyDescent="0.3">
      <c r="A103" s="1" t="s">
        <v>128</v>
      </c>
    </row>
    <row r="104" spans="1:18" x14ac:dyDescent="0.3">
      <c r="A104" s="2" t="s">
        <v>5</v>
      </c>
      <c r="C104" s="1"/>
    </row>
    <row r="105" spans="1:18" x14ac:dyDescent="0.3">
      <c r="A105" s="1" t="s">
        <v>6</v>
      </c>
    </row>
  </sheetData>
  <mergeCells count="13">
    <mergeCell ref="B88:R88"/>
    <mergeCell ref="C32:R32"/>
    <mergeCell ref="C46:R46"/>
    <mergeCell ref="A1:R1"/>
    <mergeCell ref="C2:F2"/>
    <mergeCell ref="G2:J2"/>
    <mergeCell ref="K2:N2"/>
    <mergeCell ref="O2:R2"/>
    <mergeCell ref="A2:B3"/>
    <mergeCell ref="C4:R4"/>
    <mergeCell ref="C60:R60"/>
    <mergeCell ref="C74:R74"/>
    <mergeCell ref="C18:R18"/>
  </mergeCells>
  <pageMargins left="0.7" right="0.7" top="0.75" bottom="0.75" header="0.3" footer="0.3"/>
  <pageSetup paperSize="9" scale="51"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6"/>
  </sheetPr>
  <dimension ref="A1:AC28"/>
  <sheetViews>
    <sheetView workbookViewId="0">
      <selection activeCell="B21" sqref="B21"/>
    </sheetView>
  </sheetViews>
  <sheetFormatPr defaultColWidth="9.109375" defaultRowHeight="14.4" x14ac:dyDescent="0.3"/>
  <cols>
    <col min="1" max="1" width="28.109375" style="2" customWidth="1"/>
    <col min="2" max="2" width="12.6640625" style="3" customWidth="1"/>
    <col min="3" max="3" width="9.33203125" style="1" customWidth="1"/>
    <col min="4" max="4" width="8.44140625" style="1" customWidth="1"/>
    <col min="5" max="5" width="9" style="1" customWidth="1"/>
    <col min="6" max="6" width="9.109375" style="1" customWidth="1"/>
    <col min="7" max="7" width="9" style="1" customWidth="1"/>
    <col min="8" max="8" width="17.44140625" style="1" customWidth="1"/>
    <col min="9" max="9" width="10.44140625" style="1" customWidth="1"/>
    <col min="10" max="10" width="13.33203125" style="1" customWidth="1"/>
    <col min="11" max="11" width="15.33203125" style="1" customWidth="1"/>
    <col min="12" max="12" width="13.33203125" style="1" customWidth="1"/>
    <col min="13" max="13" width="14.77734375" style="1" customWidth="1"/>
    <col min="14" max="14" width="11.77734375" style="1" customWidth="1"/>
    <col min="19" max="16384" width="9.109375" style="1"/>
  </cols>
  <sheetData>
    <row r="1" spans="1:20" ht="42.75" customHeight="1" thickBot="1" x14ac:dyDescent="0.35">
      <c r="A1" s="478" t="s">
        <v>452</v>
      </c>
      <c r="B1" s="479"/>
      <c r="C1" s="479"/>
      <c r="D1" s="479"/>
      <c r="E1" s="479"/>
      <c r="F1" s="479"/>
      <c r="G1" s="479"/>
      <c r="H1" s="479"/>
      <c r="I1" s="479"/>
      <c r="J1" s="479"/>
      <c r="K1" s="479"/>
      <c r="L1" s="479"/>
      <c r="M1" s="480"/>
      <c r="N1" s="481"/>
    </row>
    <row r="2" spans="1:20" s="4" customFormat="1" ht="16.5" customHeight="1" x14ac:dyDescent="0.3">
      <c r="A2" s="486" t="s">
        <v>583</v>
      </c>
      <c r="B2" s="490" t="s">
        <v>18</v>
      </c>
      <c r="C2" s="491"/>
      <c r="D2" s="491"/>
      <c r="E2" s="491"/>
      <c r="F2" s="491"/>
      <c r="G2" s="491"/>
      <c r="H2" s="491"/>
      <c r="I2" s="492"/>
      <c r="J2" s="487" t="s">
        <v>507</v>
      </c>
      <c r="K2" s="488"/>
      <c r="L2" s="489"/>
      <c r="M2" s="482" t="s">
        <v>453</v>
      </c>
      <c r="N2" s="484" t="s">
        <v>82</v>
      </c>
      <c r="Q2" s="1"/>
      <c r="R2" s="1"/>
      <c r="S2" s="1"/>
      <c r="T2" s="1"/>
    </row>
    <row r="3" spans="1:20" s="4" customFormat="1" ht="52.5" customHeight="1" thickBot="1" x14ac:dyDescent="0.35">
      <c r="A3" s="463"/>
      <c r="B3" s="287" t="s">
        <v>112</v>
      </c>
      <c r="C3" s="287" t="s">
        <v>19</v>
      </c>
      <c r="D3" s="287" t="s">
        <v>20</v>
      </c>
      <c r="E3" s="287" t="s">
        <v>21</v>
      </c>
      <c r="F3" s="287" t="s">
        <v>22</v>
      </c>
      <c r="G3" s="287" t="s">
        <v>23</v>
      </c>
      <c r="H3" s="287" t="s">
        <v>69</v>
      </c>
      <c r="I3" s="287" t="s">
        <v>502</v>
      </c>
      <c r="J3" s="105" t="s">
        <v>454</v>
      </c>
      <c r="K3" s="105" t="s">
        <v>518</v>
      </c>
      <c r="L3" s="105" t="s">
        <v>455</v>
      </c>
      <c r="M3" s="483"/>
      <c r="N3" s="485"/>
      <c r="Q3" s="1"/>
      <c r="R3" s="1"/>
      <c r="S3" s="1"/>
      <c r="T3" s="1"/>
    </row>
    <row r="4" spans="1:20" ht="13.8" x14ac:dyDescent="0.3">
      <c r="A4" s="69" t="s">
        <v>576</v>
      </c>
      <c r="B4" s="184">
        <f t="shared" ref="B4:B16" si="0">SUM(C4:I4)</f>
        <v>118.55100000000002</v>
      </c>
      <c r="C4" s="185">
        <v>9.9329999999999998</v>
      </c>
      <c r="D4" s="185">
        <v>26.041</v>
      </c>
      <c r="E4" s="185">
        <v>71.168000000000006</v>
      </c>
      <c r="F4" s="185">
        <v>4.45</v>
      </c>
      <c r="G4" s="185">
        <v>6.9589999999999996</v>
      </c>
      <c r="H4" s="185"/>
      <c r="I4" s="185"/>
      <c r="J4" s="185">
        <v>0.86199999999999999</v>
      </c>
      <c r="K4" s="185"/>
      <c r="L4" s="185">
        <v>7.2240000000000002</v>
      </c>
      <c r="M4" s="186">
        <v>35.478999999999999</v>
      </c>
      <c r="N4" s="187">
        <f t="shared" ref="N4:N17" si="1">SUM(B4,J4:M4)</f>
        <v>162.11600000000001</v>
      </c>
      <c r="O4" s="1"/>
      <c r="P4" s="1"/>
      <c r="Q4" s="1"/>
      <c r="R4" s="1"/>
    </row>
    <row r="5" spans="1:20" thickBot="1" x14ac:dyDescent="0.35">
      <c r="A5" s="110" t="s">
        <v>625</v>
      </c>
      <c r="B5" s="188">
        <f t="shared" si="0"/>
        <v>50.065000000000005</v>
      </c>
      <c r="C5" s="189">
        <v>4</v>
      </c>
      <c r="D5" s="189">
        <v>6.2919999999999998</v>
      </c>
      <c r="E5" s="189">
        <v>32.322000000000003</v>
      </c>
      <c r="F5" s="189">
        <v>2.5339999999999998</v>
      </c>
      <c r="G5" s="189">
        <v>4.9169999999999998</v>
      </c>
      <c r="H5" s="189"/>
      <c r="I5" s="189"/>
      <c r="J5" s="189">
        <v>0.505</v>
      </c>
      <c r="K5" s="189"/>
      <c r="L5" s="189">
        <v>1.2230000000000001</v>
      </c>
      <c r="M5" s="190">
        <v>27.835999999999999</v>
      </c>
      <c r="N5" s="191">
        <f t="shared" si="1"/>
        <v>79.629000000000005</v>
      </c>
      <c r="O5" s="1"/>
      <c r="P5" s="1"/>
      <c r="Q5" s="1"/>
      <c r="R5" s="1"/>
    </row>
    <row r="6" spans="1:20" x14ac:dyDescent="0.3">
      <c r="A6" s="165" t="s">
        <v>584</v>
      </c>
      <c r="B6" s="192">
        <f t="shared" si="0"/>
        <v>23.225999999999999</v>
      </c>
      <c r="C6" s="193">
        <v>2</v>
      </c>
      <c r="D6" s="193">
        <v>5.4329999999999998</v>
      </c>
      <c r="E6" s="193">
        <v>15.16</v>
      </c>
      <c r="F6" s="193">
        <v>0.5</v>
      </c>
      <c r="G6" s="193">
        <v>0.13300000000000001</v>
      </c>
      <c r="H6" s="193"/>
      <c r="I6" s="193"/>
      <c r="J6" s="193">
        <v>0.83299999999999996</v>
      </c>
      <c r="K6" s="193"/>
      <c r="L6" s="193">
        <v>3.4369999999999998</v>
      </c>
      <c r="M6" s="194">
        <v>10.353999999999999</v>
      </c>
      <c r="N6" s="195">
        <f t="shared" si="1"/>
        <v>37.849999999999994</v>
      </c>
      <c r="Q6" s="1"/>
      <c r="R6" s="1"/>
    </row>
    <row r="7" spans="1:20" ht="15" thickBot="1" x14ac:dyDescent="0.35">
      <c r="A7" s="110" t="s">
        <v>625</v>
      </c>
      <c r="B7" s="196">
        <f t="shared" si="0"/>
        <v>16.850999999999999</v>
      </c>
      <c r="C7" s="197"/>
      <c r="D7" s="197">
        <v>5.4329999999999998</v>
      </c>
      <c r="E7" s="197">
        <v>10.917999999999999</v>
      </c>
      <c r="F7" s="197">
        <v>0.5</v>
      </c>
      <c r="G7" s="197"/>
      <c r="H7" s="197"/>
      <c r="I7" s="197"/>
      <c r="J7" s="197">
        <v>0.83299999999999996</v>
      </c>
      <c r="K7" s="197"/>
      <c r="L7" s="197">
        <v>2.762</v>
      </c>
      <c r="M7" s="198">
        <v>8.9450000000000003</v>
      </c>
      <c r="N7" s="199">
        <f t="shared" si="1"/>
        <v>29.390999999999998</v>
      </c>
    </row>
    <row r="8" spans="1:20" x14ac:dyDescent="0.3">
      <c r="A8" s="165" t="s">
        <v>574</v>
      </c>
      <c r="B8" s="192">
        <f t="shared" si="0"/>
        <v>60.834999999999994</v>
      </c>
      <c r="C8" s="193">
        <v>4.3840000000000003</v>
      </c>
      <c r="D8" s="193">
        <v>14.568</v>
      </c>
      <c r="E8" s="193">
        <v>23.515999999999998</v>
      </c>
      <c r="F8" s="193">
        <v>18.367000000000001</v>
      </c>
      <c r="G8" s="193"/>
      <c r="H8" s="193"/>
      <c r="I8" s="193"/>
      <c r="J8" s="193"/>
      <c r="K8" s="193"/>
      <c r="L8" s="193"/>
      <c r="M8" s="194">
        <v>17.295000000000002</v>
      </c>
      <c r="N8" s="195">
        <f t="shared" si="1"/>
        <v>78.13</v>
      </c>
    </row>
    <row r="9" spans="1:20" ht="15" thickBot="1" x14ac:dyDescent="0.35">
      <c r="A9" s="118" t="s">
        <v>625</v>
      </c>
      <c r="B9" s="196">
        <f t="shared" si="0"/>
        <v>19.009</v>
      </c>
      <c r="C9" s="197">
        <v>0.88400000000000001</v>
      </c>
      <c r="D9" s="197">
        <v>4.6669999999999998</v>
      </c>
      <c r="E9" s="197">
        <v>6.7910000000000004</v>
      </c>
      <c r="F9" s="197">
        <v>6.6669999999999998</v>
      </c>
      <c r="G9" s="197"/>
      <c r="H9" s="197"/>
      <c r="I9" s="197"/>
      <c r="J9" s="197"/>
      <c r="K9" s="197"/>
      <c r="L9" s="197"/>
      <c r="M9" s="198">
        <v>13.414999999999999</v>
      </c>
      <c r="N9" s="199">
        <f t="shared" si="1"/>
        <v>32.423999999999999</v>
      </c>
    </row>
    <row r="10" spans="1:20" x14ac:dyDescent="0.3">
      <c r="A10" s="69" t="s">
        <v>580</v>
      </c>
      <c r="B10" s="184">
        <f t="shared" si="0"/>
        <v>129.44800000000001</v>
      </c>
      <c r="C10" s="185">
        <v>14.69</v>
      </c>
      <c r="D10" s="185">
        <v>27.382000000000001</v>
      </c>
      <c r="E10" s="185">
        <v>50.366</v>
      </c>
      <c r="F10" s="185">
        <v>13.236000000000001</v>
      </c>
      <c r="G10" s="185">
        <v>23.774000000000001</v>
      </c>
      <c r="H10" s="185"/>
      <c r="I10" s="185"/>
      <c r="J10" s="185">
        <v>3.5489999999999999</v>
      </c>
      <c r="K10" s="185"/>
      <c r="L10" s="185">
        <v>10.287000000000001</v>
      </c>
      <c r="M10" s="186">
        <v>90.5</v>
      </c>
      <c r="N10" s="187">
        <f t="shared" si="1"/>
        <v>233.78400000000002</v>
      </c>
    </row>
    <row r="11" spans="1:20" ht="15" thickBot="1" x14ac:dyDescent="0.35">
      <c r="A11" s="118" t="s">
        <v>625</v>
      </c>
      <c r="B11" s="200">
        <f t="shared" si="0"/>
        <v>58.828000000000003</v>
      </c>
      <c r="C11" s="201">
        <v>2.6</v>
      </c>
      <c r="D11" s="201">
        <v>7.4980000000000002</v>
      </c>
      <c r="E11" s="201">
        <v>25.324000000000002</v>
      </c>
      <c r="F11" s="201">
        <v>7.04</v>
      </c>
      <c r="G11" s="201">
        <v>16.366</v>
      </c>
      <c r="H11" s="201"/>
      <c r="I11" s="201"/>
      <c r="J11" s="201">
        <v>2.4980000000000002</v>
      </c>
      <c r="K11" s="201"/>
      <c r="L11" s="201">
        <v>2.39</v>
      </c>
      <c r="M11" s="386">
        <v>71.22</v>
      </c>
      <c r="N11" s="202">
        <f t="shared" si="1"/>
        <v>134.93600000000001</v>
      </c>
    </row>
    <row r="12" spans="1:20" x14ac:dyDescent="0.3">
      <c r="A12" s="69" t="s">
        <v>577</v>
      </c>
      <c r="B12" s="184">
        <f t="shared" si="0"/>
        <v>105.333</v>
      </c>
      <c r="C12" s="185">
        <v>2.5499999999999998</v>
      </c>
      <c r="D12" s="185">
        <v>29.888999999999999</v>
      </c>
      <c r="E12" s="185">
        <v>55.209000000000003</v>
      </c>
      <c r="F12" s="185">
        <v>16.050999999999998</v>
      </c>
      <c r="G12" s="185">
        <v>0.63400000000000001</v>
      </c>
      <c r="H12" s="185"/>
      <c r="I12" s="185">
        <v>1</v>
      </c>
      <c r="J12" s="185">
        <v>0.25</v>
      </c>
      <c r="K12" s="185"/>
      <c r="L12" s="185">
        <v>1.466</v>
      </c>
      <c r="M12" s="186">
        <v>43.895000000000003</v>
      </c>
      <c r="N12" s="187">
        <f t="shared" si="1"/>
        <v>150.94399999999999</v>
      </c>
      <c r="O12" s="51"/>
    </row>
    <row r="13" spans="1:20" ht="15" thickBot="1" x14ac:dyDescent="0.35">
      <c r="A13" s="110" t="s">
        <v>625</v>
      </c>
      <c r="B13" s="188">
        <f t="shared" si="0"/>
        <v>55.596000000000011</v>
      </c>
      <c r="C13" s="189">
        <v>1.85</v>
      </c>
      <c r="D13" s="189">
        <v>15.518000000000001</v>
      </c>
      <c r="E13" s="189">
        <v>29.068000000000001</v>
      </c>
      <c r="F13" s="189">
        <v>7.593</v>
      </c>
      <c r="G13" s="189">
        <v>0.56699999999999995</v>
      </c>
      <c r="H13" s="189"/>
      <c r="I13" s="189">
        <v>1</v>
      </c>
      <c r="J13" s="189"/>
      <c r="K13" s="189"/>
      <c r="L13" s="189">
        <v>0.46600000000000003</v>
      </c>
      <c r="M13" s="190">
        <v>32.411000000000001</v>
      </c>
      <c r="N13" s="191">
        <f t="shared" si="1"/>
        <v>88.473000000000013</v>
      </c>
      <c r="O13" s="51"/>
    </row>
    <row r="14" spans="1:20" ht="15.6" x14ac:dyDescent="0.3">
      <c r="A14" s="165" t="s">
        <v>578</v>
      </c>
      <c r="B14" s="192">
        <f t="shared" si="0"/>
        <v>102.485</v>
      </c>
      <c r="C14" s="193">
        <v>9.3829999999999991</v>
      </c>
      <c r="D14" s="193">
        <v>26.882999999999999</v>
      </c>
      <c r="E14" s="193">
        <v>62.261000000000003</v>
      </c>
      <c r="F14" s="193">
        <v>0.55000000000000004</v>
      </c>
      <c r="G14" s="193">
        <v>3.4079999999999999</v>
      </c>
      <c r="H14" s="193"/>
      <c r="I14" s="193"/>
      <c r="J14" s="193">
        <v>15.694000000000001</v>
      </c>
      <c r="K14" s="193"/>
      <c r="L14" s="193">
        <v>35.972999999999999</v>
      </c>
      <c r="M14" s="194">
        <v>52.709000000000003</v>
      </c>
      <c r="N14" s="195">
        <f t="shared" si="1"/>
        <v>206.86099999999999</v>
      </c>
      <c r="O14" s="59"/>
    </row>
    <row r="15" spans="1:20" ht="16.2" thickBot="1" x14ac:dyDescent="0.35">
      <c r="A15" s="118" t="s">
        <v>625</v>
      </c>
      <c r="B15" s="196">
        <f t="shared" si="0"/>
        <v>26.962999999999997</v>
      </c>
      <c r="C15" s="197">
        <v>1.633</v>
      </c>
      <c r="D15" s="197">
        <v>2.6669999999999998</v>
      </c>
      <c r="E15" s="197">
        <v>21.055</v>
      </c>
      <c r="F15" s="197">
        <v>8.3000000000000004E-2</v>
      </c>
      <c r="G15" s="197">
        <v>1.5249999999999999</v>
      </c>
      <c r="H15" s="197"/>
      <c r="I15" s="197"/>
      <c r="J15" s="197">
        <v>8.73</v>
      </c>
      <c r="K15" s="197"/>
      <c r="L15" s="197">
        <v>17.367999999999999</v>
      </c>
      <c r="M15" s="198">
        <v>41.412999999999997</v>
      </c>
      <c r="N15" s="199">
        <f t="shared" si="1"/>
        <v>94.47399999999999</v>
      </c>
      <c r="O15" s="59"/>
    </row>
    <row r="16" spans="1:20" x14ac:dyDescent="0.3">
      <c r="A16" s="69" t="s">
        <v>604</v>
      </c>
      <c r="B16" s="184">
        <f t="shared" si="0"/>
        <v>21.35</v>
      </c>
      <c r="C16" s="185"/>
      <c r="D16" s="185"/>
      <c r="E16" s="185"/>
      <c r="F16" s="185"/>
      <c r="G16" s="185"/>
      <c r="H16" s="185">
        <v>21.35</v>
      </c>
      <c r="I16" s="185"/>
      <c r="J16" s="185">
        <v>1.1279999999999999</v>
      </c>
      <c r="K16" s="185"/>
      <c r="L16" s="185">
        <v>6.1520000000000001</v>
      </c>
      <c r="M16" s="186">
        <v>4.0999999999999996</v>
      </c>
      <c r="N16" s="187">
        <f t="shared" si="1"/>
        <v>32.730000000000004</v>
      </c>
      <c r="O16" s="71"/>
    </row>
    <row r="17" spans="1:29" ht="15" thickBot="1" x14ac:dyDescent="0.35">
      <c r="A17" s="110" t="s">
        <v>625</v>
      </c>
      <c r="B17" s="188">
        <f t="shared" ref="B17" si="2">SUM(C17:I17)</f>
        <v>4</v>
      </c>
      <c r="C17" s="189"/>
      <c r="D17" s="189"/>
      <c r="E17" s="189"/>
      <c r="F17" s="189"/>
      <c r="G17" s="189"/>
      <c r="H17" s="189">
        <v>4</v>
      </c>
      <c r="I17" s="189"/>
      <c r="J17" s="189"/>
      <c r="K17" s="189"/>
      <c r="L17" s="189">
        <v>1.5</v>
      </c>
      <c r="M17" s="190">
        <v>3.5</v>
      </c>
      <c r="N17" s="191">
        <f t="shared" si="1"/>
        <v>9</v>
      </c>
    </row>
    <row r="18" spans="1:29" x14ac:dyDescent="0.3">
      <c r="A18" s="165" t="s">
        <v>84</v>
      </c>
      <c r="B18" s="192">
        <f t="shared" ref="B18:B19" si="3">SUM(C18:I18)</f>
        <v>1</v>
      </c>
      <c r="C18" s="192">
        <v>1</v>
      </c>
      <c r="D18" s="192"/>
      <c r="E18" s="192"/>
      <c r="F18" s="192"/>
      <c r="G18" s="192"/>
      <c r="H18" s="192"/>
      <c r="I18" s="192"/>
      <c r="J18" s="192"/>
      <c r="K18" s="192"/>
      <c r="L18" s="192"/>
      <c r="M18" s="192">
        <v>202.39599999999999</v>
      </c>
      <c r="N18" s="195">
        <f t="shared" ref="N18:N19" si="4">SUM(B18,J18:M18)</f>
        <v>203.39599999999999</v>
      </c>
    </row>
    <row r="19" spans="1:29" customFormat="1" ht="16.2" customHeight="1" thickBot="1" x14ac:dyDescent="0.35">
      <c r="A19" s="118" t="s">
        <v>625</v>
      </c>
      <c r="B19" s="200">
        <f t="shared" si="3"/>
        <v>0</v>
      </c>
      <c r="C19" s="201"/>
      <c r="D19" s="201"/>
      <c r="E19" s="201"/>
      <c r="F19" s="201"/>
      <c r="G19" s="201"/>
      <c r="H19" s="201"/>
      <c r="I19" s="201"/>
      <c r="J19" s="201"/>
      <c r="K19" s="201"/>
      <c r="L19" s="201"/>
      <c r="M19" s="201">
        <v>110.13200000000001</v>
      </c>
      <c r="N19" s="202">
        <f t="shared" si="4"/>
        <v>110.13200000000001</v>
      </c>
      <c r="S19" s="1"/>
      <c r="T19" s="1"/>
      <c r="U19" s="1"/>
      <c r="V19" s="1"/>
      <c r="W19" s="1"/>
      <c r="X19" s="1"/>
      <c r="Y19" s="1"/>
      <c r="Z19" s="1"/>
      <c r="AA19" s="1"/>
      <c r="AB19" s="1"/>
      <c r="AC19" s="1"/>
    </row>
    <row r="20" spans="1:29" x14ac:dyDescent="0.3">
      <c r="A20" s="377" t="s">
        <v>75</v>
      </c>
      <c r="B20" s="203">
        <f t="shared" ref="B20:E21" si="5">SUM(B10,B6,B4,B14,B12,B8,B16,B18)</f>
        <v>562.22800000000007</v>
      </c>
      <c r="C20" s="204">
        <f t="shared" si="5"/>
        <v>43.94</v>
      </c>
      <c r="D20" s="204">
        <f t="shared" si="5"/>
        <v>130.196</v>
      </c>
      <c r="E20" s="204">
        <f t="shared" si="5"/>
        <v>277.68</v>
      </c>
      <c r="F20" s="204">
        <f>SUM(F10,F6,F4,F14,F12,F8)</f>
        <v>53.153999999999996</v>
      </c>
      <c r="G20" s="204">
        <f t="shared" ref="G20:J21" si="6">SUM(G10,G6,G4,G14,G12,G8,G16,G18)</f>
        <v>34.908000000000001</v>
      </c>
      <c r="H20" s="204">
        <f t="shared" si="6"/>
        <v>21.35</v>
      </c>
      <c r="I20" s="204">
        <f t="shared" si="6"/>
        <v>1</v>
      </c>
      <c r="J20" s="204">
        <f t="shared" si="6"/>
        <v>22.316000000000003</v>
      </c>
      <c r="K20" s="204">
        <f>SUM(K10,K6,K18)</f>
        <v>0</v>
      </c>
      <c r="L20" s="204">
        <f t="shared" ref="L20:N21" si="7">SUM(L10,L6,L4,L14,L12,L8,L16,L18)</f>
        <v>64.539000000000001</v>
      </c>
      <c r="M20" s="205">
        <f t="shared" si="7"/>
        <v>456.72800000000001</v>
      </c>
      <c r="N20" s="206">
        <f t="shared" si="7"/>
        <v>1105.8109999999999</v>
      </c>
    </row>
    <row r="21" spans="1:29" ht="15" thickBot="1" x14ac:dyDescent="0.35">
      <c r="A21" s="168" t="s">
        <v>625</v>
      </c>
      <c r="B21" s="207">
        <f t="shared" si="5"/>
        <v>231.31200000000001</v>
      </c>
      <c r="C21" s="208">
        <f t="shared" si="5"/>
        <v>10.967000000000001</v>
      </c>
      <c r="D21" s="208">
        <f t="shared" si="5"/>
        <v>42.075000000000003</v>
      </c>
      <c r="E21" s="208">
        <f t="shared" si="5"/>
        <v>125.47799999999999</v>
      </c>
      <c r="F21" s="208">
        <f>SUM(F11,F7,F5,F15,F13,F9,F17,F19)</f>
        <v>24.417000000000002</v>
      </c>
      <c r="G21" s="208">
        <f t="shared" si="6"/>
        <v>23.375</v>
      </c>
      <c r="H21" s="208">
        <f t="shared" si="6"/>
        <v>4</v>
      </c>
      <c r="I21" s="208">
        <f t="shared" si="6"/>
        <v>1</v>
      </c>
      <c r="J21" s="208">
        <f t="shared" si="6"/>
        <v>12.566000000000001</v>
      </c>
      <c r="K21" s="208">
        <f>SUM(K11,K7,K19)</f>
        <v>0</v>
      </c>
      <c r="L21" s="208">
        <f t="shared" si="7"/>
        <v>25.709</v>
      </c>
      <c r="M21" s="209">
        <f t="shared" si="7"/>
        <v>308.87199999999996</v>
      </c>
      <c r="N21" s="210">
        <f t="shared" si="7"/>
        <v>578.45900000000006</v>
      </c>
    </row>
    <row r="22" spans="1:29" x14ac:dyDescent="0.3">
      <c r="A22" s="78"/>
      <c r="B22" s="79"/>
      <c r="C22" s="80"/>
      <c r="D22" s="80"/>
      <c r="E22" s="80"/>
      <c r="F22" s="80"/>
      <c r="G22" s="80"/>
      <c r="H22" s="80"/>
      <c r="I22" s="80"/>
      <c r="J22" s="80"/>
      <c r="K22" s="80"/>
      <c r="L22" s="80"/>
      <c r="M22" s="80"/>
      <c r="N22" s="80"/>
    </row>
    <row r="23" spans="1:29" x14ac:dyDescent="0.3">
      <c r="A23" s="476" t="s">
        <v>456</v>
      </c>
      <c r="B23" s="476"/>
      <c r="C23" s="476"/>
      <c r="D23" s="476"/>
      <c r="E23" s="476"/>
      <c r="F23" s="476"/>
      <c r="G23" s="476"/>
      <c r="H23" s="476"/>
      <c r="I23" s="476"/>
      <c r="J23" s="476"/>
      <c r="K23" s="476"/>
      <c r="L23" s="476"/>
      <c r="M23" s="476"/>
      <c r="N23" s="476"/>
    </row>
    <row r="24" spans="1:29" x14ac:dyDescent="0.3">
      <c r="A24" s="477" t="s">
        <v>457</v>
      </c>
      <c r="B24" s="477"/>
      <c r="C24" s="477"/>
      <c r="D24" s="477"/>
      <c r="E24" s="477"/>
      <c r="F24" s="477"/>
      <c r="G24" s="477"/>
      <c r="H24" s="477"/>
      <c r="I24" s="477"/>
      <c r="J24" s="477"/>
      <c r="K24" s="477"/>
      <c r="L24" s="477"/>
      <c r="M24" s="477"/>
      <c r="N24" s="477"/>
    </row>
    <row r="25" spans="1:29" x14ac:dyDescent="0.3">
      <c r="A25" s="476" t="s">
        <v>466</v>
      </c>
      <c r="B25" s="476"/>
      <c r="C25" s="476"/>
      <c r="D25" s="476"/>
      <c r="E25" s="476"/>
      <c r="F25" s="476"/>
      <c r="G25" s="476"/>
      <c r="H25" s="476"/>
      <c r="I25" s="476"/>
      <c r="J25" s="476"/>
      <c r="K25" s="476"/>
      <c r="L25" s="476"/>
      <c r="M25" s="476"/>
      <c r="N25" s="476"/>
    </row>
    <row r="26" spans="1:29" x14ac:dyDescent="0.3">
      <c r="A26" s="476" t="s">
        <v>459</v>
      </c>
      <c r="B26" s="476"/>
      <c r="C26" s="476"/>
      <c r="D26" s="476"/>
      <c r="E26" s="476"/>
      <c r="F26" s="476"/>
      <c r="G26" s="476"/>
      <c r="H26" s="476"/>
      <c r="I26" s="476"/>
      <c r="J26" s="476"/>
      <c r="K26" s="476"/>
      <c r="L26" s="476"/>
      <c r="M26" s="476"/>
      <c r="N26" s="476"/>
    </row>
    <row r="27" spans="1:29" x14ac:dyDescent="0.3">
      <c r="A27" s="476" t="s">
        <v>460</v>
      </c>
      <c r="B27" s="476"/>
      <c r="C27" s="476"/>
      <c r="D27" s="476"/>
      <c r="E27" s="476"/>
      <c r="F27" s="476"/>
      <c r="G27" s="476"/>
      <c r="H27" s="476"/>
      <c r="I27" s="476"/>
      <c r="J27" s="476"/>
      <c r="K27" s="476"/>
      <c r="L27" s="476"/>
      <c r="M27" s="476"/>
      <c r="N27" s="476"/>
    </row>
    <row r="28" spans="1:29" x14ac:dyDescent="0.3">
      <c r="A28" s="476" t="s">
        <v>461</v>
      </c>
      <c r="B28" s="476"/>
      <c r="C28" s="476"/>
      <c r="D28" s="476"/>
      <c r="E28" s="476"/>
      <c r="F28" s="476"/>
      <c r="G28" s="476"/>
      <c r="H28" s="476"/>
      <c r="I28" s="476"/>
      <c r="J28" s="476"/>
      <c r="K28" s="476"/>
      <c r="L28" s="476"/>
      <c r="M28" s="476"/>
      <c r="N28" s="476"/>
    </row>
  </sheetData>
  <mergeCells count="12">
    <mergeCell ref="A1:N1"/>
    <mergeCell ref="M2:M3"/>
    <mergeCell ref="N2:N3"/>
    <mergeCell ref="A2:A3"/>
    <mergeCell ref="J2:L2"/>
    <mergeCell ref="B2:I2"/>
    <mergeCell ref="A28:N28"/>
    <mergeCell ref="A23:N23"/>
    <mergeCell ref="A24:N24"/>
    <mergeCell ref="A25:N25"/>
    <mergeCell ref="A26:N26"/>
    <mergeCell ref="A27:N27"/>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6"/>
    <pageSetUpPr fitToPage="1"/>
  </sheetPr>
  <dimension ref="A1:Y23"/>
  <sheetViews>
    <sheetView zoomScaleNormal="100" workbookViewId="0">
      <selection activeCell="A15" sqref="A15:Y15"/>
    </sheetView>
  </sheetViews>
  <sheetFormatPr defaultColWidth="9.109375" defaultRowHeight="13.8" x14ac:dyDescent="0.3"/>
  <cols>
    <col min="1" max="1" width="21.33203125" style="2" customWidth="1"/>
    <col min="2" max="25" width="8.77734375" style="1" customWidth="1"/>
    <col min="26" max="16384" width="9.109375" style="1"/>
  </cols>
  <sheetData>
    <row r="1" spans="1:25" ht="42.75" customHeight="1" thickBot="1" x14ac:dyDescent="0.35">
      <c r="A1" s="497" t="s">
        <v>508</v>
      </c>
      <c r="B1" s="498"/>
      <c r="C1" s="498"/>
      <c r="D1" s="498"/>
      <c r="E1" s="498"/>
      <c r="F1" s="498"/>
      <c r="G1" s="498"/>
      <c r="H1" s="498"/>
      <c r="I1" s="498"/>
      <c r="J1" s="498"/>
      <c r="K1" s="498"/>
      <c r="L1" s="498"/>
      <c r="M1" s="498"/>
      <c r="N1" s="498"/>
      <c r="O1" s="498"/>
      <c r="P1" s="498"/>
      <c r="Q1" s="498"/>
      <c r="R1" s="498"/>
      <c r="S1" s="498"/>
      <c r="T1" s="498"/>
      <c r="U1" s="498"/>
      <c r="V1" s="498"/>
      <c r="W1" s="498"/>
      <c r="X1" s="498"/>
      <c r="Y1" s="499"/>
    </row>
    <row r="2" spans="1:25" s="4" customFormat="1" ht="17.25" customHeight="1" x14ac:dyDescent="0.3">
      <c r="A2" s="495" t="s">
        <v>583</v>
      </c>
      <c r="B2" s="490" t="s">
        <v>18</v>
      </c>
      <c r="C2" s="491"/>
      <c r="D2" s="491"/>
      <c r="E2" s="491"/>
      <c r="F2" s="491"/>
      <c r="G2" s="491"/>
      <c r="H2" s="491"/>
      <c r="I2" s="491"/>
      <c r="J2" s="491"/>
      <c r="K2" s="491"/>
      <c r="L2" s="491"/>
      <c r="M2" s="491"/>
      <c r="N2" s="491"/>
      <c r="O2" s="492"/>
      <c r="P2" s="490" t="s">
        <v>507</v>
      </c>
      <c r="Q2" s="491"/>
      <c r="R2" s="491"/>
      <c r="S2" s="491"/>
      <c r="T2" s="491"/>
      <c r="U2" s="491"/>
      <c r="V2" s="500" t="s">
        <v>453</v>
      </c>
      <c r="W2" s="501"/>
      <c r="X2" s="504" t="s">
        <v>4</v>
      </c>
      <c r="Y2" s="506" t="s">
        <v>113</v>
      </c>
    </row>
    <row r="3" spans="1:25" s="4" customFormat="1" ht="52.5" customHeight="1" x14ac:dyDescent="0.3">
      <c r="A3" s="486"/>
      <c r="B3" s="494" t="s">
        <v>19</v>
      </c>
      <c r="C3" s="494"/>
      <c r="D3" s="494" t="s">
        <v>20</v>
      </c>
      <c r="E3" s="494"/>
      <c r="F3" s="494" t="s">
        <v>21</v>
      </c>
      <c r="G3" s="494"/>
      <c r="H3" s="494" t="s">
        <v>22</v>
      </c>
      <c r="I3" s="494"/>
      <c r="J3" s="494" t="s">
        <v>23</v>
      </c>
      <c r="K3" s="494"/>
      <c r="L3" s="494" t="s">
        <v>56</v>
      </c>
      <c r="M3" s="494"/>
      <c r="N3" s="392" t="s">
        <v>502</v>
      </c>
      <c r="O3" s="394"/>
      <c r="P3" s="392" t="s">
        <v>454</v>
      </c>
      <c r="Q3" s="394"/>
      <c r="R3" s="392" t="s">
        <v>518</v>
      </c>
      <c r="S3" s="394"/>
      <c r="T3" s="392" t="s">
        <v>455</v>
      </c>
      <c r="U3" s="394"/>
      <c r="V3" s="502"/>
      <c r="W3" s="503"/>
      <c r="X3" s="450"/>
      <c r="Y3" s="507"/>
    </row>
    <row r="4" spans="1:25" s="4" customFormat="1" ht="13.5" customHeight="1" thickBot="1" x14ac:dyDescent="0.35">
      <c r="A4" s="463"/>
      <c r="B4" s="45" t="s">
        <v>4</v>
      </c>
      <c r="C4" s="45" t="s">
        <v>24</v>
      </c>
      <c r="D4" s="45" t="s">
        <v>4</v>
      </c>
      <c r="E4" s="45" t="s">
        <v>24</v>
      </c>
      <c r="F4" s="45" t="s">
        <v>4</v>
      </c>
      <c r="G4" s="45" t="s">
        <v>24</v>
      </c>
      <c r="H4" s="45" t="s">
        <v>4</v>
      </c>
      <c r="I4" s="45" t="s">
        <v>24</v>
      </c>
      <c r="J4" s="45" t="s">
        <v>4</v>
      </c>
      <c r="K4" s="45" t="s">
        <v>24</v>
      </c>
      <c r="L4" s="45" t="s">
        <v>4</v>
      </c>
      <c r="M4" s="45" t="s">
        <v>24</v>
      </c>
      <c r="N4" s="45" t="s">
        <v>4</v>
      </c>
      <c r="O4" s="45" t="s">
        <v>24</v>
      </c>
      <c r="P4" s="45" t="s">
        <v>4</v>
      </c>
      <c r="Q4" s="45" t="s">
        <v>24</v>
      </c>
      <c r="R4" s="45" t="s">
        <v>4</v>
      </c>
      <c r="S4" s="45" t="s">
        <v>24</v>
      </c>
      <c r="T4" s="45" t="s">
        <v>4</v>
      </c>
      <c r="U4" s="45" t="s">
        <v>24</v>
      </c>
      <c r="V4" s="45" t="s">
        <v>4</v>
      </c>
      <c r="W4" s="45" t="s">
        <v>24</v>
      </c>
      <c r="X4" s="505"/>
      <c r="Y4" s="508"/>
    </row>
    <row r="5" spans="1:25" s="5" customFormat="1" ht="12.75" customHeight="1" x14ac:dyDescent="0.3">
      <c r="A5" s="124" t="s">
        <v>25</v>
      </c>
      <c r="B5" s="125"/>
      <c r="C5" s="125"/>
      <c r="D5" s="125"/>
      <c r="E5" s="125"/>
      <c r="F5" s="125">
        <v>2</v>
      </c>
      <c r="G5" s="125">
        <v>2</v>
      </c>
      <c r="H5" s="125">
        <v>21</v>
      </c>
      <c r="I5" s="125">
        <v>12</v>
      </c>
      <c r="J5" s="125">
        <v>10</v>
      </c>
      <c r="K5" s="125">
        <v>9</v>
      </c>
      <c r="L5" s="125"/>
      <c r="M5" s="125"/>
      <c r="N5" s="125"/>
      <c r="O5" s="125"/>
      <c r="P5" s="125">
        <v>1</v>
      </c>
      <c r="Q5" s="125">
        <v>1</v>
      </c>
      <c r="R5" s="125"/>
      <c r="S5" s="125"/>
      <c r="T5" s="125">
        <v>36</v>
      </c>
      <c r="U5" s="125">
        <v>25</v>
      </c>
      <c r="V5" s="125">
        <v>38</v>
      </c>
      <c r="W5" s="125">
        <v>26</v>
      </c>
      <c r="X5" s="164">
        <f>SUM(B5,D5,F5,H5,J5,L5,N5,P5,R5,T5,V5)</f>
        <v>108</v>
      </c>
      <c r="Y5" s="122">
        <f>SUM(C5,E5,G5,I5,K5,M5,O5,Q5,S5,U5,W5)</f>
        <v>75</v>
      </c>
    </row>
    <row r="6" spans="1:25" s="5" customFormat="1" ht="12.75" customHeight="1" x14ac:dyDescent="0.3">
      <c r="A6" s="28" t="s">
        <v>26</v>
      </c>
      <c r="B6" s="126"/>
      <c r="C6" s="126"/>
      <c r="D6" s="126">
        <v>7</v>
      </c>
      <c r="E6" s="126">
        <v>2</v>
      </c>
      <c r="F6" s="126">
        <v>108</v>
      </c>
      <c r="G6" s="126">
        <v>43</v>
      </c>
      <c r="H6" s="126">
        <v>44</v>
      </c>
      <c r="I6" s="126">
        <v>18</v>
      </c>
      <c r="J6" s="126">
        <v>45</v>
      </c>
      <c r="K6" s="126">
        <v>26</v>
      </c>
      <c r="L6" s="126">
        <v>5</v>
      </c>
      <c r="M6" s="126">
        <v>1</v>
      </c>
      <c r="N6" s="126"/>
      <c r="O6" s="126"/>
      <c r="P6" s="126">
        <v>22</v>
      </c>
      <c r="Q6" s="126">
        <v>13</v>
      </c>
      <c r="R6" s="126"/>
      <c r="S6" s="126"/>
      <c r="T6" s="126">
        <v>31</v>
      </c>
      <c r="U6" s="126">
        <v>13</v>
      </c>
      <c r="V6" s="126">
        <v>97</v>
      </c>
      <c r="W6" s="126">
        <v>60</v>
      </c>
      <c r="X6" s="130">
        <f t="shared" ref="X6:Y11" si="0">SUM(B6,D6,F6,H6,J6,L6,N6,P6,R6,T6,V6)</f>
        <v>359</v>
      </c>
      <c r="Y6" s="123">
        <f t="shared" si="0"/>
        <v>176</v>
      </c>
    </row>
    <row r="7" spans="1:25" s="5" customFormat="1" ht="12.75" customHeight="1" x14ac:dyDescent="0.3">
      <c r="A7" s="28" t="s">
        <v>27</v>
      </c>
      <c r="B7" s="126">
        <v>7</v>
      </c>
      <c r="C7" s="126"/>
      <c r="D7" s="126">
        <v>57</v>
      </c>
      <c r="E7" s="126">
        <v>16</v>
      </c>
      <c r="F7" s="126">
        <v>175</v>
      </c>
      <c r="G7" s="126">
        <v>71</v>
      </c>
      <c r="H7" s="126">
        <v>33</v>
      </c>
      <c r="I7" s="126">
        <v>15</v>
      </c>
      <c r="J7" s="126">
        <v>42</v>
      </c>
      <c r="K7" s="126">
        <v>24</v>
      </c>
      <c r="L7" s="126">
        <v>11</v>
      </c>
      <c r="M7" s="126">
        <v>2</v>
      </c>
      <c r="N7" s="126">
        <v>1</v>
      </c>
      <c r="O7" s="126">
        <v>1</v>
      </c>
      <c r="P7" s="126">
        <v>2</v>
      </c>
      <c r="Q7" s="126">
        <v>1</v>
      </c>
      <c r="R7" s="126"/>
      <c r="S7" s="126"/>
      <c r="T7" s="126">
        <v>12</v>
      </c>
      <c r="U7" s="126">
        <v>4</v>
      </c>
      <c r="V7" s="126">
        <v>158</v>
      </c>
      <c r="W7" s="126">
        <v>111</v>
      </c>
      <c r="X7" s="130">
        <f t="shared" si="0"/>
        <v>498</v>
      </c>
      <c r="Y7" s="123">
        <f t="shared" si="0"/>
        <v>245</v>
      </c>
    </row>
    <row r="8" spans="1:25" s="5" customFormat="1" ht="12.75" customHeight="1" x14ac:dyDescent="0.3">
      <c r="A8" s="28" t="s">
        <v>28</v>
      </c>
      <c r="B8" s="126">
        <v>15</v>
      </c>
      <c r="C8" s="126">
        <v>2</v>
      </c>
      <c r="D8" s="126">
        <v>49</v>
      </c>
      <c r="E8" s="126">
        <v>16</v>
      </c>
      <c r="F8" s="126">
        <v>89</v>
      </c>
      <c r="G8" s="126">
        <v>37</v>
      </c>
      <c r="H8" s="126">
        <v>16</v>
      </c>
      <c r="I8" s="126">
        <v>5</v>
      </c>
      <c r="J8" s="126">
        <v>17</v>
      </c>
      <c r="K8" s="126">
        <v>8</v>
      </c>
      <c r="L8" s="126">
        <v>2</v>
      </c>
      <c r="M8" s="126"/>
      <c r="N8" s="126"/>
      <c r="O8" s="126"/>
      <c r="P8" s="126">
        <v>1</v>
      </c>
      <c r="Q8" s="126">
        <v>1</v>
      </c>
      <c r="R8" s="126"/>
      <c r="S8" s="126"/>
      <c r="T8" s="126">
        <v>5</v>
      </c>
      <c r="U8" s="126">
        <v>1</v>
      </c>
      <c r="V8" s="126">
        <v>109</v>
      </c>
      <c r="W8" s="126">
        <v>86</v>
      </c>
      <c r="X8" s="130">
        <f t="shared" si="0"/>
        <v>303</v>
      </c>
      <c r="Y8" s="123">
        <f t="shared" si="0"/>
        <v>156</v>
      </c>
    </row>
    <row r="9" spans="1:25" s="5" customFormat="1" x14ac:dyDescent="0.3">
      <c r="A9" s="28" t="s">
        <v>29</v>
      </c>
      <c r="B9" s="126">
        <v>30</v>
      </c>
      <c r="C9" s="126">
        <v>10</v>
      </c>
      <c r="D9" s="126">
        <v>43</v>
      </c>
      <c r="E9" s="126">
        <v>16</v>
      </c>
      <c r="F9" s="126">
        <v>36</v>
      </c>
      <c r="G9" s="126">
        <v>17</v>
      </c>
      <c r="H9" s="126">
        <v>12</v>
      </c>
      <c r="I9" s="126">
        <v>2</v>
      </c>
      <c r="J9" s="126">
        <v>8</v>
      </c>
      <c r="K9" s="126">
        <v>3</v>
      </c>
      <c r="L9" s="126">
        <v>1</v>
      </c>
      <c r="M9" s="126">
        <v>1</v>
      </c>
      <c r="N9" s="126"/>
      <c r="O9" s="126"/>
      <c r="P9" s="126"/>
      <c r="Q9" s="126"/>
      <c r="R9" s="126"/>
      <c r="S9" s="126"/>
      <c r="T9" s="126">
        <v>2</v>
      </c>
      <c r="U9" s="126">
        <v>1</v>
      </c>
      <c r="V9" s="126">
        <v>47</v>
      </c>
      <c r="W9" s="126">
        <v>28</v>
      </c>
      <c r="X9" s="130">
        <f t="shared" si="0"/>
        <v>179</v>
      </c>
      <c r="Y9" s="123">
        <f t="shared" si="0"/>
        <v>78</v>
      </c>
    </row>
    <row r="10" spans="1:25" s="5" customFormat="1" x14ac:dyDescent="0.3">
      <c r="A10" s="28" t="s">
        <v>30</v>
      </c>
      <c r="B10" s="126">
        <v>18</v>
      </c>
      <c r="C10" s="126">
        <v>3</v>
      </c>
      <c r="D10" s="126">
        <v>15</v>
      </c>
      <c r="E10" s="126">
        <v>2</v>
      </c>
      <c r="F10" s="126">
        <v>7</v>
      </c>
      <c r="G10" s="126">
        <v>3</v>
      </c>
      <c r="H10" s="126"/>
      <c r="I10" s="126"/>
      <c r="J10" s="126">
        <v>3</v>
      </c>
      <c r="K10" s="126">
        <v>1</v>
      </c>
      <c r="L10" s="126">
        <v>3</v>
      </c>
      <c r="M10" s="126"/>
      <c r="N10" s="126"/>
      <c r="O10" s="126"/>
      <c r="P10" s="126"/>
      <c r="Q10" s="126"/>
      <c r="R10" s="126"/>
      <c r="S10" s="126"/>
      <c r="T10" s="126">
        <v>2</v>
      </c>
      <c r="U10" s="126">
        <v>1</v>
      </c>
      <c r="V10" s="126">
        <v>6</v>
      </c>
      <c r="W10" s="126">
        <v>2</v>
      </c>
      <c r="X10" s="130">
        <f t="shared" si="0"/>
        <v>54</v>
      </c>
      <c r="Y10" s="123">
        <f t="shared" si="0"/>
        <v>12</v>
      </c>
    </row>
    <row r="11" spans="1:25" ht="14.4" thickBot="1" x14ac:dyDescent="0.35">
      <c r="A11" s="25" t="s">
        <v>75</v>
      </c>
      <c r="B11" s="121">
        <f>SUM(B5:B10)</f>
        <v>70</v>
      </c>
      <c r="C11" s="121">
        <f t="shared" ref="C11:W11" si="1">SUM(C5:C10)</f>
        <v>15</v>
      </c>
      <c r="D11" s="121">
        <f t="shared" si="1"/>
        <v>171</v>
      </c>
      <c r="E11" s="121">
        <f t="shared" si="1"/>
        <v>52</v>
      </c>
      <c r="F11" s="121">
        <f t="shared" si="1"/>
        <v>417</v>
      </c>
      <c r="G11" s="121">
        <f t="shared" si="1"/>
        <v>173</v>
      </c>
      <c r="H11" s="121">
        <f t="shared" si="1"/>
        <v>126</v>
      </c>
      <c r="I11" s="121">
        <f t="shared" si="1"/>
        <v>52</v>
      </c>
      <c r="J11" s="121">
        <f t="shared" si="1"/>
        <v>125</v>
      </c>
      <c r="K11" s="121">
        <f t="shared" si="1"/>
        <v>71</v>
      </c>
      <c r="L11" s="121">
        <f t="shared" si="1"/>
        <v>22</v>
      </c>
      <c r="M11" s="121">
        <f t="shared" si="1"/>
        <v>4</v>
      </c>
      <c r="N11" s="121">
        <f t="shared" si="1"/>
        <v>1</v>
      </c>
      <c r="O11" s="121">
        <f t="shared" si="1"/>
        <v>1</v>
      </c>
      <c r="P11" s="121">
        <f t="shared" si="1"/>
        <v>26</v>
      </c>
      <c r="Q11" s="121">
        <f t="shared" si="1"/>
        <v>16</v>
      </c>
      <c r="R11" s="121">
        <f t="shared" si="1"/>
        <v>0</v>
      </c>
      <c r="S11" s="121">
        <f t="shared" si="1"/>
        <v>0</v>
      </c>
      <c r="T11" s="121">
        <f t="shared" si="1"/>
        <v>88</v>
      </c>
      <c r="U11" s="121">
        <f t="shared" si="1"/>
        <v>45</v>
      </c>
      <c r="V11" s="121">
        <f t="shared" si="1"/>
        <v>455</v>
      </c>
      <c r="W11" s="121">
        <f t="shared" si="1"/>
        <v>313</v>
      </c>
      <c r="X11" s="121">
        <f t="shared" si="0"/>
        <v>1501</v>
      </c>
      <c r="Y11" s="179">
        <f t="shared" si="0"/>
        <v>742</v>
      </c>
    </row>
    <row r="12" spans="1:25" ht="15" customHeight="1" x14ac:dyDescent="0.3"/>
    <row r="13" spans="1:25" ht="15" customHeight="1" x14ac:dyDescent="0.3"/>
    <row r="14" spans="1:25" ht="15" customHeight="1" x14ac:dyDescent="0.3">
      <c r="A14" s="442" t="s">
        <v>464</v>
      </c>
      <c r="B14" s="442"/>
      <c r="C14" s="442"/>
      <c r="D14" s="442"/>
      <c r="E14" s="442"/>
      <c r="F14" s="442"/>
      <c r="G14" s="442"/>
      <c r="H14" s="442"/>
      <c r="I14" s="442"/>
      <c r="J14" s="442"/>
      <c r="K14" s="442"/>
      <c r="L14" s="442"/>
      <c r="M14" s="442"/>
      <c r="N14" s="442"/>
      <c r="O14" s="442"/>
      <c r="P14" s="442"/>
      <c r="Q14" s="442"/>
      <c r="R14" s="442"/>
      <c r="S14" s="442"/>
      <c r="T14" s="442"/>
      <c r="U14" s="442"/>
      <c r="V14" s="442"/>
      <c r="W14" s="442"/>
      <c r="X14" s="442"/>
      <c r="Y14" s="442"/>
    </row>
    <row r="15" spans="1:25" ht="15" customHeight="1" x14ac:dyDescent="0.3">
      <c r="A15" s="496" t="s">
        <v>457</v>
      </c>
      <c r="B15" s="496"/>
      <c r="C15" s="496"/>
      <c r="D15" s="496"/>
      <c r="E15" s="496"/>
      <c r="F15" s="496"/>
      <c r="G15" s="496"/>
      <c r="H15" s="496"/>
      <c r="I15" s="496"/>
      <c r="J15" s="496"/>
      <c r="K15" s="496"/>
      <c r="L15" s="496"/>
      <c r="M15" s="496"/>
      <c r="N15" s="496"/>
      <c r="O15" s="496"/>
      <c r="P15" s="496"/>
      <c r="Q15" s="496"/>
      <c r="R15" s="496"/>
      <c r="S15" s="496"/>
      <c r="T15" s="496"/>
      <c r="U15" s="496"/>
      <c r="V15" s="496"/>
      <c r="W15" s="496"/>
      <c r="X15" s="496"/>
      <c r="Y15" s="496"/>
    </row>
    <row r="16" spans="1:25" ht="45" customHeight="1" x14ac:dyDescent="0.3">
      <c r="A16" s="476" t="s">
        <v>458</v>
      </c>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row>
    <row r="17" spans="1:25" ht="15" customHeight="1" x14ac:dyDescent="0.3">
      <c r="A17" s="476" t="s">
        <v>459</v>
      </c>
      <c r="B17" s="476"/>
      <c r="C17" s="476"/>
      <c r="D17" s="476"/>
      <c r="E17" s="476"/>
      <c r="F17" s="476"/>
      <c r="G17" s="476"/>
      <c r="H17" s="476"/>
      <c r="I17" s="476"/>
      <c r="J17" s="476"/>
      <c r="K17" s="476"/>
      <c r="L17" s="476"/>
      <c r="M17" s="476"/>
      <c r="N17" s="476"/>
      <c r="O17" s="476"/>
      <c r="P17" s="476"/>
      <c r="Q17" s="476"/>
      <c r="R17" s="476"/>
      <c r="S17" s="476"/>
      <c r="T17" s="476"/>
      <c r="U17" s="476"/>
      <c r="V17" s="476"/>
      <c r="W17" s="476"/>
      <c r="X17" s="476"/>
      <c r="Y17" s="476"/>
    </row>
    <row r="18" spans="1:25" ht="15" customHeight="1" x14ac:dyDescent="0.3">
      <c r="A18" s="476" t="s">
        <v>460</v>
      </c>
      <c r="B18" s="476"/>
      <c r="C18" s="476"/>
      <c r="D18" s="476"/>
      <c r="E18" s="476"/>
      <c r="F18" s="476"/>
      <c r="G18" s="476"/>
      <c r="H18" s="476"/>
      <c r="I18" s="476"/>
      <c r="J18" s="476"/>
      <c r="K18" s="476"/>
      <c r="L18" s="476"/>
      <c r="M18" s="476"/>
      <c r="N18" s="476"/>
      <c r="O18" s="476"/>
      <c r="P18" s="476"/>
      <c r="Q18" s="476"/>
      <c r="R18" s="476"/>
      <c r="S18" s="476"/>
      <c r="T18" s="476"/>
      <c r="U18" s="476"/>
      <c r="V18" s="476"/>
      <c r="W18" s="476"/>
      <c r="X18" s="476"/>
      <c r="Y18" s="476"/>
    </row>
    <row r="19" spans="1:25" x14ac:dyDescent="0.3">
      <c r="A19" s="493"/>
      <c r="B19" s="493"/>
      <c r="C19" s="493"/>
      <c r="D19" s="493"/>
      <c r="E19" s="493"/>
      <c r="F19" s="493"/>
      <c r="G19" s="493"/>
      <c r="H19" s="493"/>
      <c r="I19" s="493"/>
      <c r="J19" s="493"/>
      <c r="K19" s="493"/>
      <c r="L19" s="493"/>
      <c r="M19" s="493"/>
      <c r="N19" s="213"/>
      <c r="O19" s="213"/>
    </row>
    <row r="21" spans="1:25" ht="14.4" x14ac:dyDescent="0.3">
      <c r="A21" s="180"/>
    </row>
    <row r="22" spans="1:25" ht="14.4" x14ac:dyDescent="0.3">
      <c r="A22" s="180"/>
    </row>
    <row r="23" spans="1:25" ht="14.4" x14ac:dyDescent="0.3">
      <c r="A23" s="180"/>
    </row>
  </sheetData>
  <mergeCells count="23">
    <mergeCell ref="A1:Y1"/>
    <mergeCell ref="V2:W3"/>
    <mergeCell ref="X2:X4"/>
    <mergeCell ref="Y2:Y4"/>
    <mergeCell ref="B3:C3"/>
    <mergeCell ref="D3:E3"/>
    <mergeCell ref="F3:G3"/>
    <mergeCell ref="N3:O3"/>
    <mergeCell ref="A18:Y18"/>
    <mergeCell ref="A19:M19"/>
    <mergeCell ref="H3:I3"/>
    <mergeCell ref="J3:K3"/>
    <mergeCell ref="L3:M3"/>
    <mergeCell ref="P3:Q3"/>
    <mergeCell ref="R3:S3"/>
    <mergeCell ref="T3:U3"/>
    <mergeCell ref="A2:A4"/>
    <mergeCell ref="A14:Y14"/>
    <mergeCell ref="A15:Y15"/>
    <mergeCell ref="A16:Y16"/>
    <mergeCell ref="A17:Y17"/>
    <mergeCell ref="P2:U2"/>
    <mergeCell ref="B2:O2"/>
  </mergeCells>
  <pageMargins left="0.25" right="0.25" top="0.75" bottom="0.75" header="0.3" footer="0.3"/>
  <pageSetup paperSize="9" scale="6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0">
    <tabColor theme="6"/>
    <pageSetUpPr fitToPage="1"/>
  </sheetPr>
  <dimension ref="A1:R79"/>
  <sheetViews>
    <sheetView zoomScaleNormal="100" workbookViewId="0">
      <selection activeCell="O12" sqref="O12"/>
    </sheetView>
  </sheetViews>
  <sheetFormatPr defaultColWidth="9.109375" defaultRowHeight="13.8" x14ac:dyDescent="0.3"/>
  <cols>
    <col min="1" max="1" width="22.6640625" style="2" customWidth="1"/>
    <col min="2" max="3" width="8.33203125" style="1" customWidth="1"/>
    <col min="4" max="4" width="8.109375" style="1" customWidth="1"/>
    <col min="5" max="5" width="6.77734375" style="1" customWidth="1"/>
    <col min="6" max="7" width="14.77734375" style="1" customWidth="1"/>
    <col min="8" max="11" width="9.77734375" style="1" customWidth="1"/>
    <col min="12" max="13" width="11.77734375" style="1" customWidth="1"/>
    <col min="14" max="16384" width="9.109375" style="1"/>
  </cols>
  <sheetData>
    <row r="1" spans="1:18" ht="42.75" customHeight="1" x14ac:dyDescent="0.3">
      <c r="A1" s="436" t="s">
        <v>418</v>
      </c>
      <c r="B1" s="516"/>
      <c r="C1" s="516"/>
      <c r="D1" s="516"/>
      <c r="E1" s="516"/>
      <c r="F1" s="516"/>
      <c r="G1" s="516"/>
      <c r="H1" s="516"/>
      <c r="I1" s="516"/>
      <c r="J1" s="516"/>
      <c r="K1" s="516"/>
      <c r="L1" s="516"/>
      <c r="M1" s="517"/>
      <c r="O1" s="62"/>
    </row>
    <row r="2" spans="1:18" s="4" customFormat="1" ht="30" customHeight="1" x14ac:dyDescent="0.3">
      <c r="A2" s="12" t="s">
        <v>583</v>
      </c>
      <c r="B2" s="405" t="s">
        <v>18</v>
      </c>
      <c r="C2" s="518"/>
      <c r="D2" s="518"/>
      <c r="E2" s="518"/>
      <c r="F2" s="518"/>
      <c r="G2" s="518"/>
      <c r="H2" s="518"/>
      <c r="I2" s="406"/>
      <c r="J2" s="404" t="s">
        <v>519</v>
      </c>
      <c r="K2" s="404"/>
      <c r="L2" s="285" t="s">
        <v>4</v>
      </c>
      <c r="M2" s="289" t="s">
        <v>113</v>
      </c>
      <c r="N2" s="49"/>
      <c r="O2" s="49"/>
      <c r="Q2" s="49"/>
      <c r="R2" s="49"/>
    </row>
    <row r="3" spans="1:18" s="4" customFormat="1" ht="18" customHeight="1" x14ac:dyDescent="0.3">
      <c r="A3" s="65" t="s">
        <v>576</v>
      </c>
      <c r="B3" s="514"/>
      <c r="C3" s="514"/>
      <c r="D3" s="514"/>
      <c r="E3" s="514"/>
      <c r="F3" s="514"/>
      <c r="G3" s="514"/>
      <c r="H3" s="514"/>
      <c r="I3" s="514"/>
      <c r="J3" s="514"/>
      <c r="K3" s="514"/>
      <c r="L3" s="514"/>
      <c r="M3" s="129"/>
    </row>
    <row r="4" spans="1:18" s="4" customFormat="1" ht="18" customHeight="1" x14ac:dyDescent="0.3">
      <c r="A4" s="128"/>
      <c r="B4" s="515" t="s">
        <v>33</v>
      </c>
      <c r="C4" s="515"/>
      <c r="D4" s="515" t="s">
        <v>34</v>
      </c>
      <c r="E4" s="515"/>
      <c r="F4" s="515" t="s">
        <v>36</v>
      </c>
      <c r="G4" s="515"/>
      <c r="H4" s="515" t="s">
        <v>35</v>
      </c>
      <c r="I4" s="515"/>
      <c r="J4" s="404" t="s">
        <v>4</v>
      </c>
      <c r="K4" s="404" t="s">
        <v>24</v>
      </c>
      <c r="L4" s="404"/>
      <c r="M4" s="512"/>
    </row>
    <row r="5" spans="1:18" s="4" customFormat="1" ht="15" customHeight="1" x14ac:dyDescent="0.3">
      <c r="A5" s="12" t="s">
        <v>31</v>
      </c>
      <c r="B5" s="63" t="s">
        <v>4</v>
      </c>
      <c r="C5" s="63" t="s">
        <v>24</v>
      </c>
      <c r="D5" s="63" t="s">
        <v>4</v>
      </c>
      <c r="E5" s="63" t="s">
        <v>24</v>
      </c>
      <c r="F5" s="63" t="s">
        <v>4</v>
      </c>
      <c r="G5" s="63" t="s">
        <v>24</v>
      </c>
      <c r="H5" s="63" t="s">
        <v>4</v>
      </c>
      <c r="I5" s="63" t="s">
        <v>24</v>
      </c>
      <c r="J5" s="404"/>
      <c r="K5" s="404"/>
      <c r="L5" s="404"/>
      <c r="M5" s="513"/>
    </row>
    <row r="6" spans="1:18" s="5" customFormat="1" ht="12.75" customHeight="1" x14ac:dyDescent="0.3">
      <c r="A6" s="12" t="s">
        <v>32</v>
      </c>
      <c r="B6" s="126">
        <v>1</v>
      </c>
      <c r="C6" s="126"/>
      <c r="D6" s="126"/>
      <c r="E6" s="126"/>
      <c r="F6" s="126">
        <v>2</v>
      </c>
      <c r="G6" s="126">
        <v>1</v>
      </c>
      <c r="H6" s="126">
        <v>1</v>
      </c>
      <c r="I6" s="126">
        <v>1</v>
      </c>
      <c r="J6" s="126">
        <v>10</v>
      </c>
      <c r="K6" s="126">
        <v>8</v>
      </c>
      <c r="L6" s="130">
        <f t="shared" ref="L6:M10" si="0">SUM(B6,D6,F6,H6,J6)</f>
        <v>14</v>
      </c>
      <c r="M6" s="123">
        <f t="shared" si="0"/>
        <v>10</v>
      </c>
    </row>
    <row r="7" spans="1:18" s="5" customFormat="1" ht="12.75" customHeight="1" x14ac:dyDescent="0.3">
      <c r="A7" s="12" t="s">
        <v>88</v>
      </c>
      <c r="B7" s="126">
        <v>2</v>
      </c>
      <c r="C7" s="126"/>
      <c r="D7" s="126">
        <v>3</v>
      </c>
      <c r="E7" s="126"/>
      <c r="F7" s="126">
        <v>7</v>
      </c>
      <c r="G7" s="126">
        <v>5</v>
      </c>
      <c r="H7" s="126">
        <v>2</v>
      </c>
      <c r="I7" s="126"/>
      <c r="J7" s="126">
        <v>1</v>
      </c>
      <c r="K7" s="126">
        <v>1</v>
      </c>
      <c r="L7" s="130">
        <f t="shared" si="0"/>
        <v>15</v>
      </c>
      <c r="M7" s="123">
        <f t="shared" si="0"/>
        <v>6</v>
      </c>
    </row>
    <row r="8" spans="1:18" s="5" customFormat="1" ht="12.75" customHeight="1" x14ac:dyDescent="0.3">
      <c r="A8" s="12" t="s">
        <v>89</v>
      </c>
      <c r="B8" s="126"/>
      <c r="C8" s="126"/>
      <c r="D8" s="126"/>
      <c r="E8" s="126"/>
      <c r="F8" s="126">
        <v>1</v>
      </c>
      <c r="G8" s="126">
        <v>1</v>
      </c>
      <c r="H8" s="126"/>
      <c r="I8" s="126"/>
      <c r="J8" s="126"/>
      <c r="K8" s="126"/>
      <c r="L8" s="130">
        <f t="shared" si="0"/>
        <v>1</v>
      </c>
      <c r="M8" s="123">
        <f t="shared" si="0"/>
        <v>1</v>
      </c>
    </row>
    <row r="9" spans="1:18" s="5" customFormat="1" ht="12.75" customHeight="1" x14ac:dyDescent="0.3">
      <c r="A9" s="12" t="s">
        <v>417</v>
      </c>
      <c r="B9" s="126">
        <v>9</v>
      </c>
      <c r="C9" s="126">
        <v>4</v>
      </c>
      <c r="D9" s="126">
        <v>24</v>
      </c>
      <c r="E9" s="126">
        <v>7</v>
      </c>
      <c r="F9" s="126">
        <v>64</v>
      </c>
      <c r="G9" s="126">
        <v>27</v>
      </c>
      <c r="H9" s="126">
        <v>10</v>
      </c>
      <c r="I9" s="126">
        <v>7</v>
      </c>
      <c r="J9" s="126">
        <v>3</v>
      </c>
      <c r="K9" s="126"/>
      <c r="L9" s="130">
        <f t="shared" si="0"/>
        <v>110</v>
      </c>
      <c r="M9" s="123">
        <f t="shared" si="0"/>
        <v>45</v>
      </c>
    </row>
    <row r="10" spans="1:18" s="5" customFormat="1" x14ac:dyDescent="0.3">
      <c r="A10" s="25" t="s">
        <v>75</v>
      </c>
      <c r="B10" s="130">
        <f t="shared" ref="B10:K10" si="1">SUM(B6:B9)</f>
        <v>12</v>
      </c>
      <c r="C10" s="130">
        <f t="shared" si="1"/>
        <v>4</v>
      </c>
      <c r="D10" s="130">
        <f t="shared" si="1"/>
        <v>27</v>
      </c>
      <c r="E10" s="130">
        <f t="shared" si="1"/>
        <v>7</v>
      </c>
      <c r="F10" s="130">
        <f t="shared" si="1"/>
        <v>74</v>
      </c>
      <c r="G10" s="130">
        <f t="shared" si="1"/>
        <v>34</v>
      </c>
      <c r="H10" s="130">
        <f t="shared" si="1"/>
        <v>13</v>
      </c>
      <c r="I10" s="130">
        <f t="shared" si="1"/>
        <v>8</v>
      </c>
      <c r="J10" s="130">
        <f t="shared" si="1"/>
        <v>14</v>
      </c>
      <c r="K10" s="130">
        <f t="shared" si="1"/>
        <v>9</v>
      </c>
      <c r="L10" s="130">
        <f t="shared" si="0"/>
        <v>140</v>
      </c>
      <c r="M10" s="123">
        <f t="shared" si="0"/>
        <v>62</v>
      </c>
    </row>
    <row r="11" spans="1:18" s="5" customFormat="1" x14ac:dyDescent="0.3">
      <c r="A11" s="65" t="s">
        <v>584</v>
      </c>
      <c r="B11" s="514"/>
      <c r="C11" s="514"/>
      <c r="D11" s="514"/>
      <c r="E11" s="514"/>
      <c r="F11" s="514"/>
      <c r="G11" s="514"/>
      <c r="H11" s="514"/>
      <c r="I11" s="514"/>
      <c r="J11" s="514"/>
      <c r="K11" s="514"/>
      <c r="L11" s="514"/>
      <c r="M11" s="129"/>
    </row>
    <row r="12" spans="1:18" s="5" customFormat="1" ht="13.8" customHeight="1" x14ac:dyDescent="0.3">
      <c r="A12" s="128"/>
      <c r="B12" s="515" t="s">
        <v>33</v>
      </c>
      <c r="C12" s="515"/>
      <c r="D12" s="515" t="s">
        <v>34</v>
      </c>
      <c r="E12" s="515"/>
      <c r="F12" s="515" t="s">
        <v>36</v>
      </c>
      <c r="G12" s="515"/>
      <c r="H12" s="515" t="s">
        <v>35</v>
      </c>
      <c r="I12" s="515"/>
      <c r="J12" s="404" t="s">
        <v>4</v>
      </c>
      <c r="K12" s="404" t="s">
        <v>24</v>
      </c>
      <c r="L12" s="404"/>
      <c r="M12" s="512"/>
    </row>
    <row r="13" spans="1:18" s="5" customFormat="1" ht="15" customHeight="1" x14ac:dyDescent="0.3">
      <c r="A13" s="12" t="s">
        <v>31</v>
      </c>
      <c r="B13" s="63" t="s">
        <v>4</v>
      </c>
      <c r="C13" s="63" t="s">
        <v>24</v>
      </c>
      <c r="D13" s="63" t="s">
        <v>4</v>
      </c>
      <c r="E13" s="63" t="s">
        <v>24</v>
      </c>
      <c r="F13" s="63" t="s">
        <v>4</v>
      </c>
      <c r="G13" s="63" t="s">
        <v>24</v>
      </c>
      <c r="H13" s="63" t="s">
        <v>4</v>
      </c>
      <c r="I13" s="63" t="s">
        <v>24</v>
      </c>
      <c r="J13" s="404"/>
      <c r="K13" s="404"/>
      <c r="L13" s="404"/>
      <c r="M13" s="513"/>
    </row>
    <row r="14" spans="1:18" s="5" customFormat="1" x14ac:dyDescent="0.3">
      <c r="A14" s="12" t="s">
        <v>32</v>
      </c>
      <c r="B14" s="126"/>
      <c r="C14" s="126"/>
      <c r="D14" s="126"/>
      <c r="E14" s="126"/>
      <c r="F14" s="126">
        <v>4</v>
      </c>
      <c r="G14" s="126">
        <v>1</v>
      </c>
      <c r="H14" s="126"/>
      <c r="I14" s="126"/>
      <c r="J14" s="126">
        <v>2</v>
      </c>
      <c r="K14" s="126">
        <v>1</v>
      </c>
      <c r="L14" s="130">
        <f t="shared" ref="L14:M18" si="2">SUM(B14,D14,F14,H14,J14)</f>
        <v>6</v>
      </c>
      <c r="M14" s="123">
        <f t="shared" si="2"/>
        <v>2</v>
      </c>
    </row>
    <row r="15" spans="1:18" s="5" customFormat="1" x14ac:dyDescent="0.3">
      <c r="A15" s="12" t="s">
        <v>88</v>
      </c>
      <c r="B15" s="126"/>
      <c r="C15" s="126"/>
      <c r="D15" s="126"/>
      <c r="E15" s="126"/>
      <c r="F15" s="126">
        <v>1</v>
      </c>
      <c r="G15" s="126"/>
      <c r="H15" s="126">
        <v>1</v>
      </c>
      <c r="I15" s="126">
        <v>1</v>
      </c>
      <c r="J15" s="126">
        <v>2</v>
      </c>
      <c r="K15" s="126">
        <v>2</v>
      </c>
      <c r="L15" s="130">
        <f t="shared" si="2"/>
        <v>4</v>
      </c>
      <c r="M15" s="123">
        <f t="shared" si="2"/>
        <v>3</v>
      </c>
    </row>
    <row r="16" spans="1:18" s="5" customFormat="1" x14ac:dyDescent="0.3">
      <c r="A16" s="12" t="s">
        <v>89</v>
      </c>
      <c r="B16" s="126"/>
      <c r="C16" s="126"/>
      <c r="D16" s="126"/>
      <c r="E16" s="126"/>
      <c r="F16" s="126">
        <v>2</v>
      </c>
      <c r="G16" s="126">
        <v>2</v>
      </c>
      <c r="H16" s="126"/>
      <c r="I16" s="126"/>
      <c r="J16" s="126"/>
      <c r="K16" s="126"/>
      <c r="L16" s="130">
        <f t="shared" si="2"/>
        <v>2</v>
      </c>
      <c r="M16" s="123">
        <f t="shared" si="2"/>
        <v>2</v>
      </c>
    </row>
    <row r="17" spans="1:13" s="5" customFormat="1" x14ac:dyDescent="0.3">
      <c r="A17" s="12" t="s">
        <v>417</v>
      </c>
      <c r="B17" s="126">
        <v>2</v>
      </c>
      <c r="C17" s="126"/>
      <c r="D17" s="126">
        <v>6</v>
      </c>
      <c r="E17" s="126">
        <v>6</v>
      </c>
      <c r="F17" s="126">
        <v>13</v>
      </c>
      <c r="G17" s="126">
        <v>10</v>
      </c>
      <c r="H17" s="126"/>
      <c r="I17" s="126"/>
      <c r="J17" s="126"/>
      <c r="K17" s="126"/>
      <c r="L17" s="130">
        <f t="shared" si="2"/>
        <v>21</v>
      </c>
      <c r="M17" s="123">
        <f t="shared" si="2"/>
        <v>16</v>
      </c>
    </row>
    <row r="18" spans="1:13" x14ac:dyDescent="0.3">
      <c r="A18" s="25" t="s">
        <v>75</v>
      </c>
      <c r="B18" s="130">
        <f t="shared" ref="B18:K18" si="3">SUM(B14:B17)</f>
        <v>2</v>
      </c>
      <c r="C18" s="130">
        <f t="shared" si="3"/>
        <v>0</v>
      </c>
      <c r="D18" s="130">
        <f t="shared" si="3"/>
        <v>6</v>
      </c>
      <c r="E18" s="130">
        <f t="shared" si="3"/>
        <v>6</v>
      </c>
      <c r="F18" s="130">
        <f t="shared" si="3"/>
        <v>20</v>
      </c>
      <c r="G18" s="130">
        <f t="shared" si="3"/>
        <v>13</v>
      </c>
      <c r="H18" s="130">
        <f t="shared" si="3"/>
        <v>1</v>
      </c>
      <c r="I18" s="130">
        <f t="shared" si="3"/>
        <v>1</v>
      </c>
      <c r="J18" s="130">
        <f t="shared" si="3"/>
        <v>4</v>
      </c>
      <c r="K18" s="130">
        <f t="shared" si="3"/>
        <v>3</v>
      </c>
      <c r="L18" s="130">
        <f t="shared" si="2"/>
        <v>33</v>
      </c>
      <c r="M18" s="123">
        <f t="shared" si="2"/>
        <v>23</v>
      </c>
    </row>
    <row r="19" spans="1:13" ht="15" customHeight="1" x14ac:dyDescent="0.3">
      <c r="A19" s="65" t="s">
        <v>574</v>
      </c>
      <c r="B19" s="514"/>
      <c r="C19" s="514"/>
      <c r="D19" s="514"/>
      <c r="E19" s="514"/>
      <c r="F19" s="514"/>
      <c r="G19" s="514"/>
      <c r="H19" s="514"/>
      <c r="I19" s="514"/>
      <c r="J19" s="514"/>
      <c r="K19" s="514"/>
      <c r="L19" s="514"/>
      <c r="M19" s="129"/>
    </row>
    <row r="20" spans="1:13" ht="13.8" customHeight="1" x14ac:dyDescent="0.3">
      <c r="A20" s="128"/>
      <c r="B20" s="515" t="s">
        <v>33</v>
      </c>
      <c r="C20" s="515"/>
      <c r="D20" s="515" t="s">
        <v>34</v>
      </c>
      <c r="E20" s="515"/>
      <c r="F20" s="515" t="s">
        <v>36</v>
      </c>
      <c r="G20" s="515"/>
      <c r="H20" s="515" t="s">
        <v>35</v>
      </c>
      <c r="I20" s="515"/>
      <c r="J20" s="404" t="s">
        <v>4</v>
      </c>
      <c r="K20" s="404" t="s">
        <v>24</v>
      </c>
      <c r="L20" s="404"/>
      <c r="M20" s="512"/>
    </row>
    <row r="21" spans="1:13" ht="15" customHeight="1" x14ac:dyDescent="0.3">
      <c r="A21" s="12" t="s">
        <v>31</v>
      </c>
      <c r="B21" s="63" t="s">
        <v>4</v>
      </c>
      <c r="C21" s="63" t="s">
        <v>24</v>
      </c>
      <c r="D21" s="63" t="s">
        <v>4</v>
      </c>
      <c r="E21" s="63" t="s">
        <v>24</v>
      </c>
      <c r="F21" s="63" t="s">
        <v>4</v>
      </c>
      <c r="G21" s="63" t="s">
        <v>24</v>
      </c>
      <c r="H21" s="63" t="s">
        <v>4</v>
      </c>
      <c r="I21" s="63" t="s">
        <v>24</v>
      </c>
      <c r="J21" s="404"/>
      <c r="K21" s="404"/>
      <c r="L21" s="404"/>
      <c r="M21" s="513"/>
    </row>
    <row r="22" spans="1:13" x14ac:dyDescent="0.3">
      <c r="A22" s="12" t="s">
        <v>32</v>
      </c>
      <c r="B22" s="126"/>
      <c r="C22" s="126"/>
      <c r="D22" s="126">
        <v>2</v>
      </c>
      <c r="E22" s="126"/>
      <c r="F22" s="126"/>
      <c r="G22" s="126"/>
      <c r="H22" s="126">
        <v>5</v>
      </c>
      <c r="I22" s="126"/>
      <c r="J22" s="126"/>
      <c r="K22" s="126"/>
      <c r="L22" s="130">
        <f t="shared" ref="L22:M26" si="4">SUM(B22,D22,F22,H22,J22)</f>
        <v>7</v>
      </c>
      <c r="M22" s="123">
        <f t="shared" si="4"/>
        <v>0</v>
      </c>
    </row>
    <row r="23" spans="1:13" x14ac:dyDescent="0.3">
      <c r="A23" s="12" t="s">
        <v>88</v>
      </c>
      <c r="B23" s="126">
        <v>1</v>
      </c>
      <c r="C23" s="126"/>
      <c r="D23" s="126">
        <v>1</v>
      </c>
      <c r="E23" s="126"/>
      <c r="F23" s="126">
        <v>1</v>
      </c>
      <c r="G23" s="126">
        <v>1</v>
      </c>
      <c r="H23" s="126">
        <v>9</v>
      </c>
      <c r="I23" s="126">
        <v>1</v>
      </c>
      <c r="J23" s="126"/>
      <c r="K23" s="126"/>
      <c r="L23" s="130">
        <f t="shared" si="4"/>
        <v>12</v>
      </c>
      <c r="M23" s="123">
        <f t="shared" si="4"/>
        <v>2</v>
      </c>
    </row>
    <row r="24" spans="1:13" x14ac:dyDescent="0.3">
      <c r="A24" s="12" t="s">
        <v>89</v>
      </c>
      <c r="B24" s="126"/>
      <c r="C24" s="126"/>
      <c r="D24" s="126">
        <v>2</v>
      </c>
      <c r="E24" s="126"/>
      <c r="F24" s="126">
        <v>1</v>
      </c>
      <c r="G24" s="126">
        <v>1</v>
      </c>
      <c r="H24" s="126"/>
      <c r="I24" s="126"/>
      <c r="J24" s="126"/>
      <c r="K24" s="126"/>
      <c r="L24" s="130">
        <f t="shared" si="4"/>
        <v>3</v>
      </c>
      <c r="M24" s="123">
        <f t="shared" si="4"/>
        <v>1</v>
      </c>
    </row>
    <row r="25" spans="1:13" x14ac:dyDescent="0.3">
      <c r="A25" s="12" t="s">
        <v>417</v>
      </c>
      <c r="B25" s="126">
        <v>4</v>
      </c>
      <c r="C25" s="126">
        <v>1</v>
      </c>
      <c r="D25" s="126">
        <v>11</v>
      </c>
      <c r="E25" s="126">
        <v>4</v>
      </c>
      <c r="F25" s="126">
        <v>18</v>
      </c>
      <c r="G25" s="126">
        <v>4</v>
      </c>
      <c r="H25" s="126">
        <v>19</v>
      </c>
      <c r="I25" s="126">
        <v>8</v>
      </c>
      <c r="J25" s="126"/>
      <c r="K25" s="126"/>
      <c r="L25" s="130">
        <f t="shared" si="4"/>
        <v>52</v>
      </c>
      <c r="M25" s="123">
        <f t="shared" si="4"/>
        <v>17</v>
      </c>
    </row>
    <row r="26" spans="1:13" x14ac:dyDescent="0.3">
      <c r="A26" s="25" t="s">
        <v>75</v>
      </c>
      <c r="B26" s="130">
        <f t="shared" ref="B26:K26" si="5">SUM(B22:B25)</f>
        <v>5</v>
      </c>
      <c r="C26" s="130">
        <f t="shared" si="5"/>
        <v>1</v>
      </c>
      <c r="D26" s="130">
        <f t="shared" si="5"/>
        <v>16</v>
      </c>
      <c r="E26" s="130">
        <f t="shared" si="5"/>
        <v>4</v>
      </c>
      <c r="F26" s="130">
        <f t="shared" si="5"/>
        <v>20</v>
      </c>
      <c r="G26" s="130">
        <f t="shared" si="5"/>
        <v>6</v>
      </c>
      <c r="H26" s="130">
        <f t="shared" si="5"/>
        <v>33</v>
      </c>
      <c r="I26" s="130">
        <f t="shared" si="5"/>
        <v>9</v>
      </c>
      <c r="J26" s="130">
        <f t="shared" si="5"/>
        <v>0</v>
      </c>
      <c r="K26" s="130">
        <f t="shared" si="5"/>
        <v>0</v>
      </c>
      <c r="L26" s="130">
        <f t="shared" si="4"/>
        <v>74</v>
      </c>
      <c r="M26" s="123">
        <f t="shared" si="4"/>
        <v>20</v>
      </c>
    </row>
    <row r="27" spans="1:13" x14ac:dyDescent="0.3">
      <c r="A27" s="65" t="s">
        <v>580</v>
      </c>
      <c r="B27" s="514"/>
      <c r="C27" s="514"/>
      <c r="D27" s="514"/>
      <c r="E27" s="514"/>
      <c r="F27" s="514"/>
      <c r="G27" s="514"/>
      <c r="H27" s="514"/>
      <c r="I27" s="514"/>
      <c r="J27" s="514"/>
      <c r="K27" s="514"/>
      <c r="L27" s="514"/>
      <c r="M27" s="129"/>
    </row>
    <row r="28" spans="1:13" ht="13.8" customHeight="1" x14ac:dyDescent="0.3">
      <c r="A28" s="128"/>
      <c r="B28" s="515" t="s">
        <v>33</v>
      </c>
      <c r="C28" s="515"/>
      <c r="D28" s="515" t="s">
        <v>34</v>
      </c>
      <c r="E28" s="515"/>
      <c r="F28" s="515" t="s">
        <v>36</v>
      </c>
      <c r="G28" s="515"/>
      <c r="H28" s="515" t="s">
        <v>35</v>
      </c>
      <c r="I28" s="515"/>
      <c r="J28" s="404" t="s">
        <v>4</v>
      </c>
      <c r="K28" s="404" t="s">
        <v>24</v>
      </c>
      <c r="L28" s="404"/>
      <c r="M28" s="512"/>
    </row>
    <row r="29" spans="1:13" ht="12.75" customHeight="1" x14ac:dyDescent="0.3">
      <c r="A29" s="12" t="s">
        <v>31</v>
      </c>
      <c r="B29" s="63" t="s">
        <v>4</v>
      </c>
      <c r="C29" s="63" t="s">
        <v>24</v>
      </c>
      <c r="D29" s="63" t="s">
        <v>4</v>
      </c>
      <c r="E29" s="63" t="s">
        <v>24</v>
      </c>
      <c r="F29" s="63" t="s">
        <v>4</v>
      </c>
      <c r="G29" s="63" t="s">
        <v>24</v>
      </c>
      <c r="H29" s="63" t="s">
        <v>4</v>
      </c>
      <c r="I29" s="63" t="s">
        <v>24</v>
      </c>
      <c r="J29" s="404"/>
      <c r="K29" s="404"/>
      <c r="L29" s="404"/>
      <c r="M29" s="513"/>
    </row>
    <row r="30" spans="1:13" x14ac:dyDescent="0.3">
      <c r="A30" s="12" t="s">
        <v>32</v>
      </c>
      <c r="B30" s="126">
        <v>13</v>
      </c>
      <c r="C30" s="126">
        <v>1</v>
      </c>
      <c r="D30" s="126">
        <v>23</v>
      </c>
      <c r="E30" s="126">
        <v>6</v>
      </c>
      <c r="F30" s="126">
        <v>126</v>
      </c>
      <c r="G30" s="126">
        <v>37</v>
      </c>
      <c r="H30" s="126">
        <v>140</v>
      </c>
      <c r="I30" s="126">
        <v>62</v>
      </c>
      <c r="J30" s="126">
        <v>7</v>
      </c>
      <c r="K30" s="126">
        <v>3</v>
      </c>
      <c r="L30" s="130">
        <f t="shared" ref="L30:M34" si="6">SUM(B30,D30,F30,H30,J30)</f>
        <v>309</v>
      </c>
      <c r="M30" s="123">
        <f t="shared" si="6"/>
        <v>109</v>
      </c>
    </row>
    <row r="31" spans="1:13" x14ac:dyDescent="0.3">
      <c r="A31" s="12" t="s">
        <v>88</v>
      </c>
      <c r="B31" s="126">
        <v>11</v>
      </c>
      <c r="C31" s="126">
        <v>1</v>
      </c>
      <c r="D31" s="126">
        <v>23</v>
      </c>
      <c r="E31" s="126">
        <v>4</v>
      </c>
      <c r="F31" s="126">
        <v>22</v>
      </c>
      <c r="G31" s="126">
        <v>11</v>
      </c>
      <c r="H31" s="126">
        <v>13</v>
      </c>
      <c r="I31" s="126">
        <v>10</v>
      </c>
      <c r="J31" s="126">
        <v>5</v>
      </c>
      <c r="K31" s="126">
        <v>2</v>
      </c>
      <c r="L31" s="130">
        <f t="shared" si="6"/>
        <v>74</v>
      </c>
      <c r="M31" s="123">
        <f t="shared" si="6"/>
        <v>28</v>
      </c>
    </row>
    <row r="32" spans="1:13" x14ac:dyDescent="0.3">
      <c r="A32" s="12" t="s">
        <v>89</v>
      </c>
      <c r="B32" s="126">
        <v>2</v>
      </c>
      <c r="C32" s="126"/>
      <c r="D32" s="126">
        <v>3</v>
      </c>
      <c r="E32" s="126"/>
      <c r="F32" s="126">
        <v>6</v>
      </c>
      <c r="G32" s="126">
        <v>4</v>
      </c>
      <c r="H32" s="126">
        <v>6</v>
      </c>
      <c r="I32" s="126">
        <v>5</v>
      </c>
      <c r="J32" s="126">
        <v>2</v>
      </c>
      <c r="K32" s="126"/>
      <c r="L32" s="130">
        <f t="shared" si="6"/>
        <v>19</v>
      </c>
      <c r="M32" s="123">
        <f t="shared" si="6"/>
        <v>9</v>
      </c>
    </row>
    <row r="33" spans="1:13" x14ac:dyDescent="0.3">
      <c r="A33" s="12" t="s">
        <v>417</v>
      </c>
      <c r="B33" s="126">
        <v>5</v>
      </c>
      <c r="C33" s="126">
        <v>2</v>
      </c>
      <c r="D33" s="126">
        <v>9</v>
      </c>
      <c r="E33" s="126">
        <v>4</v>
      </c>
      <c r="F33" s="126">
        <v>16</v>
      </c>
      <c r="G33" s="126">
        <v>12</v>
      </c>
      <c r="H33" s="126">
        <v>12</v>
      </c>
      <c r="I33" s="126">
        <v>10</v>
      </c>
      <c r="J33" s="126">
        <v>8</v>
      </c>
      <c r="K33" s="126">
        <v>3</v>
      </c>
      <c r="L33" s="130">
        <f t="shared" si="6"/>
        <v>50</v>
      </c>
      <c r="M33" s="123">
        <f t="shared" si="6"/>
        <v>31</v>
      </c>
    </row>
    <row r="34" spans="1:13" x14ac:dyDescent="0.3">
      <c r="A34" s="25" t="s">
        <v>75</v>
      </c>
      <c r="B34" s="130">
        <f t="shared" ref="B34:K34" si="7">SUM(B30:B33)</f>
        <v>31</v>
      </c>
      <c r="C34" s="130">
        <f t="shared" si="7"/>
        <v>4</v>
      </c>
      <c r="D34" s="130">
        <f t="shared" si="7"/>
        <v>58</v>
      </c>
      <c r="E34" s="130">
        <f t="shared" si="7"/>
        <v>14</v>
      </c>
      <c r="F34" s="130">
        <f t="shared" si="7"/>
        <v>170</v>
      </c>
      <c r="G34" s="130">
        <f t="shared" si="7"/>
        <v>64</v>
      </c>
      <c r="H34" s="130">
        <f t="shared" si="7"/>
        <v>171</v>
      </c>
      <c r="I34" s="130">
        <f t="shared" si="7"/>
        <v>87</v>
      </c>
      <c r="J34" s="130">
        <f t="shared" si="7"/>
        <v>22</v>
      </c>
      <c r="K34" s="130">
        <f t="shared" si="7"/>
        <v>8</v>
      </c>
      <c r="L34" s="130">
        <f t="shared" si="6"/>
        <v>452</v>
      </c>
      <c r="M34" s="123">
        <f t="shared" si="6"/>
        <v>177</v>
      </c>
    </row>
    <row r="35" spans="1:13" x14ac:dyDescent="0.3">
      <c r="A35" s="65" t="s">
        <v>577</v>
      </c>
      <c r="B35" s="514"/>
      <c r="C35" s="514"/>
      <c r="D35" s="514"/>
      <c r="E35" s="514"/>
      <c r="F35" s="514"/>
      <c r="G35" s="514"/>
      <c r="H35" s="514"/>
      <c r="I35" s="514"/>
      <c r="J35" s="514"/>
      <c r="K35" s="514"/>
      <c r="L35" s="514"/>
      <c r="M35" s="129"/>
    </row>
    <row r="36" spans="1:13" x14ac:dyDescent="0.3">
      <c r="A36" s="128"/>
      <c r="B36" s="515" t="s">
        <v>33</v>
      </c>
      <c r="C36" s="515"/>
      <c r="D36" s="515" t="s">
        <v>34</v>
      </c>
      <c r="E36" s="515"/>
      <c r="F36" s="515" t="s">
        <v>36</v>
      </c>
      <c r="G36" s="515"/>
      <c r="H36" s="515" t="s">
        <v>35</v>
      </c>
      <c r="I36" s="515"/>
      <c r="J36" s="404" t="s">
        <v>4</v>
      </c>
      <c r="K36" s="404" t="s">
        <v>24</v>
      </c>
      <c r="L36" s="404"/>
      <c r="M36" s="512"/>
    </row>
    <row r="37" spans="1:13" x14ac:dyDescent="0.3">
      <c r="A37" s="12" t="s">
        <v>31</v>
      </c>
      <c r="B37" s="63" t="s">
        <v>4</v>
      </c>
      <c r="C37" s="63" t="s">
        <v>24</v>
      </c>
      <c r="D37" s="63" t="s">
        <v>4</v>
      </c>
      <c r="E37" s="63" t="s">
        <v>24</v>
      </c>
      <c r="F37" s="63" t="s">
        <v>4</v>
      </c>
      <c r="G37" s="63" t="s">
        <v>24</v>
      </c>
      <c r="H37" s="63" t="s">
        <v>4</v>
      </c>
      <c r="I37" s="63" t="s">
        <v>24</v>
      </c>
      <c r="J37" s="404"/>
      <c r="K37" s="404"/>
      <c r="L37" s="404"/>
      <c r="M37" s="513"/>
    </row>
    <row r="38" spans="1:13" x14ac:dyDescent="0.3">
      <c r="A38" s="12" t="s">
        <v>32</v>
      </c>
      <c r="B38" s="126">
        <v>7</v>
      </c>
      <c r="C38" s="126">
        <v>3</v>
      </c>
      <c r="D38" s="126">
        <v>3</v>
      </c>
      <c r="E38" s="126">
        <v>2</v>
      </c>
      <c r="F38" s="126">
        <v>2</v>
      </c>
      <c r="G38" s="126">
        <v>1</v>
      </c>
      <c r="H38" s="126">
        <v>4</v>
      </c>
      <c r="I38" s="126">
        <v>2</v>
      </c>
      <c r="J38" s="126"/>
      <c r="K38" s="126"/>
      <c r="L38" s="130">
        <f t="shared" ref="L38:M42" si="8">SUM(B38,D38,F38,H38,J38)</f>
        <v>16</v>
      </c>
      <c r="M38" s="123">
        <f t="shared" si="8"/>
        <v>8</v>
      </c>
    </row>
    <row r="39" spans="1:13" ht="15" customHeight="1" x14ac:dyDescent="0.3">
      <c r="A39" s="12" t="s">
        <v>88</v>
      </c>
      <c r="B39" s="126"/>
      <c r="C39" s="126"/>
      <c r="D39" s="126">
        <v>2</v>
      </c>
      <c r="E39" s="126">
        <v>2</v>
      </c>
      <c r="F39" s="126">
        <v>5</v>
      </c>
      <c r="G39" s="126">
        <v>2</v>
      </c>
      <c r="H39" s="126">
        <v>10</v>
      </c>
      <c r="I39" s="126">
        <v>5</v>
      </c>
      <c r="J39" s="126">
        <v>1</v>
      </c>
      <c r="K39" s="126"/>
      <c r="L39" s="130">
        <f t="shared" si="8"/>
        <v>18</v>
      </c>
      <c r="M39" s="123">
        <f t="shared" si="8"/>
        <v>9</v>
      </c>
    </row>
    <row r="40" spans="1:13" ht="15" customHeight="1" x14ac:dyDescent="0.3">
      <c r="A40" s="12" t="s">
        <v>89</v>
      </c>
      <c r="B40" s="126"/>
      <c r="C40" s="126"/>
      <c r="D40" s="126">
        <v>2</v>
      </c>
      <c r="E40" s="126">
        <v>2</v>
      </c>
      <c r="F40" s="126"/>
      <c r="G40" s="126"/>
      <c r="H40" s="126">
        <v>2</v>
      </c>
      <c r="I40" s="126">
        <v>1</v>
      </c>
      <c r="J40" s="126"/>
      <c r="K40" s="126"/>
      <c r="L40" s="130">
        <f t="shared" si="8"/>
        <v>4</v>
      </c>
      <c r="M40" s="123">
        <f t="shared" si="8"/>
        <v>3</v>
      </c>
    </row>
    <row r="41" spans="1:13" x14ac:dyDescent="0.3">
      <c r="A41" s="12" t="s">
        <v>417</v>
      </c>
      <c r="B41" s="126">
        <v>1</v>
      </c>
      <c r="C41" s="126">
        <v>1</v>
      </c>
      <c r="D41" s="126">
        <v>26</v>
      </c>
      <c r="E41" s="126">
        <v>12</v>
      </c>
      <c r="F41" s="126">
        <v>50</v>
      </c>
      <c r="G41" s="126">
        <v>27</v>
      </c>
      <c r="H41" s="126">
        <v>15</v>
      </c>
      <c r="I41" s="126">
        <v>8</v>
      </c>
      <c r="J41" s="126"/>
      <c r="K41" s="126"/>
      <c r="L41" s="130">
        <f t="shared" si="8"/>
        <v>92</v>
      </c>
      <c r="M41" s="123">
        <f t="shared" si="8"/>
        <v>48</v>
      </c>
    </row>
    <row r="42" spans="1:13" x14ac:dyDescent="0.3">
      <c r="A42" s="25" t="s">
        <v>75</v>
      </c>
      <c r="B42" s="130">
        <f t="shared" ref="B42:K42" si="9">SUM(B38:B41)</f>
        <v>8</v>
      </c>
      <c r="C42" s="130">
        <f t="shared" si="9"/>
        <v>4</v>
      </c>
      <c r="D42" s="130">
        <f t="shared" si="9"/>
        <v>33</v>
      </c>
      <c r="E42" s="130">
        <f t="shared" si="9"/>
        <v>18</v>
      </c>
      <c r="F42" s="130">
        <f t="shared" si="9"/>
        <v>57</v>
      </c>
      <c r="G42" s="130">
        <f t="shared" si="9"/>
        <v>30</v>
      </c>
      <c r="H42" s="130">
        <f t="shared" si="9"/>
        <v>31</v>
      </c>
      <c r="I42" s="130">
        <f t="shared" si="9"/>
        <v>16</v>
      </c>
      <c r="J42" s="130">
        <f t="shared" si="9"/>
        <v>1</v>
      </c>
      <c r="K42" s="130">
        <f t="shared" si="9"/>
        <v>0</v>
      </c>
      <c r="L42" s="130">
        <f t="shared" si="8"/>
        <v>130</v>
      </c>
      <c r="M42" s="123">
        <f t="shared" si="8"/>
        <v>68</v>
      </c>
    </row>
    <row r="43" spans="1:13" x14ac:dyDescent="0.3">
      <c r="A43" s="65" t="s">
        <v>578</v>
      </c>
      <c r="B43" s="514"/>
      <c r="C43" s="514"/>
      <c r="D43" s="514"/>
      <c r="E43" s="514"/>
      <c r="F43" s="514"/>
      <c r="G43" s="514"/>
      <c r="H43" s="514"/>
      <c r="I43" s="514"/>
      <c r="J43" s="514"/>
      <c r="K43" s="514"/>
      <c r="L43" s="514"/>
      <c r="M43" s="129"/>
    </row>
    <row r="44" spans="1:13" x14ac:dyDescent="0.3">
      <c r="A44" s="128"/>
      <c r="B44" s="515" t="s">
        <v>33</v>
      </c>
      <c r="C44" s="515"/>
      <c r="D44" s="515" t="s">
        <v>34</v>
      </c>
      <c r="E44" s="515"/>
      <c r="F44" s="515" t="s">
        <v>36</v>
      </c>
      <c r="G44" s="515"/>
      <c r="H44" s="515" t="s">
        <v>35</v>
      </c>
      <c r="I44" s="515"/>
      <c r="J44" s="404" t="s">
        <v>4</v>
      </c>
      <c r="K44" s="404" t="s">
        <v>24</v>
      </c>
      <c r="L44" s="404"/>
      <c r="M44" s="512"/>
    </row>
    <row r="45" spans="1:13" x14ac:dyDescent="0.3">
      <c r="A45" s="12" t="s">
        <v>31</v>
      </c>
      <c r="B45" s="63" t="s">
        <v>4</v>
      </c>
      <c r="C45" s="63" t="s">
        <v>24</v>
      </c>
      <c r="D45" s="63" t="s">
        <v>4</v>
      </c>
      <c r="E45" s="63" t="s">
        <v>24</v>
      </c>
      <c r="F45" s="63" t="s">
        <v>4</v>
      </c>
      <c r="G45" s="63" t="s">
        <v>24</v>
      </c>
      <c r="H45" s="63" t="s">
        <v>4</v>
      </c>
      <c r="I45" s="63" t="s">
        <v>24</v>
      </c>
      <c r="J45" s="404"/>
      <c r="K45" s="404"/>
      <c r="L45" s="404"/>
      <c r="M45" s="513"/>
    </row>
    <row r="46" spans="1:13" x14ac:dyDescent="0.3">
      <c r="A46" s="12" t="s">
        <v>32</v>
      </c>
      <c r="B46" s="126"/>
      <c r="C46" s="126"/>
      <c r="D46" s="126">
        <v>2</v>
      </c>
      <c r="E46" s="126">
        <v>1</v>
      </c>
      <c r="F46" s="126">
        <v>6</v>
      </c>
      <c r="G46" s="126">
        <v>1</v>
      </c>
      <c r="H46" s="126"/>
      <c r="I46" s="126"/>
      <c r="J46" s="126">
        <v>11</v>
      </c>
      <c r="K46" s="126">
        <v>3</v>
      </c>
      <c r="L46" s="130">
        <f t="shared" ref="L46:M50" si="10">SUM(B46,D46,F46,H46,J46)</f>
        <v>19</v>
      </c>
      <c r="M46" s="123">
        <f t="shared" si="10"/>
        <v>5</v>
      </c>
    </row>
    <row r="47" spans="1:13" x14ac:dyDescent="0.3">
      <c r="A47" s="12" t="s">
        <v>88</v>
      </c>
      <c r="B47" s="126">
        <v>1</v>
      </c>
      <c r="C47" s="126"/>
      <c r="D47" s="126">
        <v>3</v>
      </c>
      <c r="E47" s="126"/>
      <c r="F47" s="126">
        <v>7</v>
      </c>
      <c r="G47" s="126">
        <v>3</v>
      </c>
      <c r="H47" s="126"/>
      <c r="I47" s="126"/>
      <c r="J47" s="126">
        <v>28</v>
      </c>
      <c r="K47" s="126">
        <v>23</v>
      </c>
      <c r="L47" s="130">
        <f t="shared" si="10"/>
        <v>39</v>
      </c>
      <c r="M47" s="123">
        <f t="shared" si="10"/>
        <v>26</v>
      </c>
    </row>
    <row r="48" spans="1:13" x14ac:dyDescent="0.3">
      <c r="A48" s="12" t="s">
        <v>89</v>
      </c>
      <c r="B48" s="126">
        <v>1</v>
      </c>
      <c r="C48" s="126"/>
      <c r="D48" s="126">
        <v>1</v>
      </c>
      <c r="E48" s="126"/>
      <c r="F48" s="126">
        <v>7</v>
      </c>
      <c r="G48" s="126">
        <v>3</v>
      </c>
      <c r="H48" s="126"/>
      <c r="I48" s="126"/>
      <c r="J48" s="126">
        <v>5</v>
      </c>
      <c r="K48" s="126">
        <v>3</v>
      </c>
      <c r="L48" s="130">
        <f t="shared" si="10"/>
        <v>14</v>
      </c>
      <c r="M48" s="123">
        <f t="shared" si="10"/>
        <v>6</v>
      </c>
    </row>
    <row r="49" spans="1:13" x14ac:dyDescent="0.3">
      <c r="A49" s="12" t="s">
        <v>417</v>
      </c>
      <c r="B49" s="126">
        <v>9</v>
      </c>
      <c r="C49" s="126">
        <v>2</v>
      </c>
      <c r="D49" s="126">
        <v>25</v>
      </c>
      <c r="E49" s="126">
        <v>2</v>
      </c>
      <c r="F49" s="126">
        <v>55</v>
      </c>
      <c r="G49" s="126">
        <v>19</v>
      </c>
      <c r="H49" s="126">
        <v>4</v>
      </c>
      <c r="I49" s="126">
        <v>3</v>
      </c>
      <c r="J49" s="126">
        <v>20</v>
      </c>
      <c r="K49" s="126">
        <v>10</v>
      </c>
      <c r="L49" s="130">
        <f t="shared" si="10"/>
        <v>113</v>
      </c>
      <c r="M49" s="123">
        <f t="shared" si="10"/>
        <v>36</v>
      </c>
    </row>
    <row r="50" spans="1:13" x14ac:dyDescent="0.3">
      <c r="A50" s="25" t="s">
        <v>75</v>
      </c>
      <c r="B50" s="130">
        <f t="shared" ref="B50:K50" si="11">SUM(B46:B49)</f>
        <v>11</v>
      </c>
      <c r="C50" s="130">
        <f t="shared" si="11"/>
        <v>2</v>
      </c>
      <c r="D50" s="130">
        <f t="shared" si="11"/>
        <v>31</v>
      </c>
      <c r="E50" s="130">
        <f t="shared" si="11"/>
        <v>3</v>
      </c>
      <c r="F50" s="130">
        <f t="shared" si="11"/>
        <v>75</v>
      </c>
      <c r="G50" s="130">
        <f t="shared" si="11"/>
        <v>26</v>
      </c>
      <c r="H50" s="130">
        <f t="shared" si="11"/>
        <v>4</v>
      </c>
      <c r="I50" s="130">
        <f t="shared" si="11"/>
        <v>3</v>
      </c>
      <c r="J50" s="130">
        <f t="shared" si="11"/>
        <v>64</v>
      </c>
      <c r="K50" s="130">
        <f t="shared" si="11"/>
        <v>39</v>
      </c>
      <c r="L50" s="130">
        <f t="shared" si="10"/>
        <v>185</v>
      </c>
      <c r="M50" s="123">
        <f t="shared" si="10"/>
        <v>73</v>
      </c>
    </row>
    <row r="51" spans="1:13" x14ac:dyDescent="0.3">
      <c r="A51" s="65" t="s">
        <v>604</v>
      </c>
      <c r="B51" s="514"/>
      <c r="C51" s="514"/>
      <c r="D51" s="514"/>
      <c r="E51" s="514"/>
      <c r="F51" s="514"/>
      <c r="G51" s="514"/>
      <c r="H51" s="514"/>
      <c r="I51" s="514"/>
      <c r="J51" s="514"/>
      <c r="K51" s="514"/>
      <c r="L51" s="514"/>
      <c r="M51" s="129"/>
    </row>
    <row r="52" spans="1:13" x14ac:dyDescent="0.3">
      <c r="A52" s="127"/>
      <c r="B52" s="404" t="s">
        <v>33</v>
      </c>
      <c r="C52" s="404"/>
      <c r="D52" s="404" t="s">
        <v>34</v>
      </c>
      <c r="E52" s="404"/>
      <c r="F52" s="404" t="s">
        <v>36</v>
      </c>
      <c r="G52" s="404"/>
      <c r="H52" s="404" t="s">
        <v>35</v>
      </c>
      <c r="I52" s="404"/>
      <c r="J52" s="404" t="s">
        <v>4</v>
      </c>
      <c r="K52" s="404" t="s">
        <v>24</v>
      </c>
      <c r="L52" s="404"/>
      <c r="M52" s="512"/>
    </row>
    <row r="53" spans="1:13" x14ac:dyDescent="0.3">
      <c r="A53" s="12" t="s">
        <v>31</v>
      </c>
      <c r="B53" s="63" t="s">
        <v>4</v>
      </c>
      <c r="C53" s="63" t="s">
        <v>24</v>
      </c>
      <c r="D53" s="63" t="s">
        <v>4</v>
      </c>
      <c r="E53" s="63" t="s">
        <v>24</v>
      </c>
      <c r="F53" s="63" t="s">
        <v>4</v>
      </c>
      <c r="G53" s="63" t="s">
        <v>24</v>
      </c>
      <c r="H53" s="63" t="s">
        <v>4</v>
      </c>
      <c r="I53" s="63" t="s">
        <v>24</v>
      </c>
      <c r="J53" s="404"/>
      <c r="K53" s="404"/>
      <c r="L53" s="404"/>
      <c r="M53" s="513"/>
    </row>
    <row r="54" spans="1:13" x14ac:dyDescent="0.3">
      <c r="A54" s="12" t="s">
        <v>32</v>
      </c>
      <c r="B54" s="8"/>
      <c r="C54" s="8"/>
      <c r="D54" s="8"/>
      <c r="E54" s="8"/>
      <c r="F54" s="8">
        <v>2</v>
      </c>
      <c r="G54" s="8"/>
      <c r="H54" s="8"/>
      <c r="I54" s="8"/>
      <c r="J54" s="8"/>
      <c r="K54" s="8"/>
      <c r="L54" s="130">
        <f t="shared" ref="L54:M58" si="12">SUM(B54,D54,F54,H54,J54)</f>
        <v>2</v>
      </c>
      <c r="M54" s="123">
        <f t="shared" si="12"/>
        <v>0</v>
      </c>
    </row>
    <row r="55" spans="1:13" x14ac:dyDescent="0.3">
      <c r="A55" s="12" t="s">
        <v>88</v>
      </c>
      <c r="B55" s="8"/>
      <c r="C55" s="8"/>
      <c r="D55" s="8"/>
      <c r="E55" s="8"/>
      <c r="F55" s="8"/>
      <c r="G55" s="8"/>
      <c r="H55" s="8"/>
      <c r="I55" s="8"/>
      <c r="J55" s="8">
        <v>3</v>
      </c>
      <c r="K55" s="8">
        <v>1</v>
      </c>
      <c r="L55" s="130">
        <f t="shared" si="12"/>
        <v>3</v>
      </c>
      <c r="M55" s="123">
        <f t="shared" si="12"/>
        <v>1</v>
      </c>
    </row>
    <row r="56" spans="1:13" x14ac:dyDescent="0.3">
      <c r="A56" s="12" t="s">
        <v>89</v>
      </c>
      <c r="B56" s="8"/>
      <c r="C56" s="8"/>
      <c r="D56" s="8"/>
      <c r="E56" s="8"/>
      <c r="F56" s="8">
        <v>1</v>
      </c>
      <c r="G56" s="8"/>
      <c r="H56" s="8"/>
      <c r="I56" s="8"/>
      <c r="J56" s="8">
        <v>2</v>
      </c>
      <c r="K56" s="8"/>
      <c r="L56" s="130">
        <f t="shared" si="12"/>
        <v>3</v>
      </c>
      <c r="M56" s="123">
        <f t="shared" si="12"/>
        <v>0</v>
      </c>
    </row>
    <row r="57" spans="1:13" x14ac:dyDescent="0.3">
      <c r="A57" s="12" t="s">
        <v>417</v>
      </c>
      <c r="B57" s="8"/>
      <c r="C57" s="8"/>
      <c r="D57" s="8"/>
      <c r="E57" s="8"/>
      <c r="F57" s="8">
        <v>18</v>
      </c>
      <c r="G57" s="8">
        <v>4</v>
      </c>
      <c r="H57" s="8">
        <v>1</v>
      </c>
      <c r="I57" s="8"/>
      <c r="J57" s="8">
        <v>4</v>
      </c>
      <c r="K57" s="8">
        <v>1</v>
      </c>
      <c r="L57" s="130">
        <f t="shared" si="12"/>
        <v>23</v>
      </c>
      <c r="M57" s="123">
        <f t="shared" si="12"/>
        <v>5</v>
      </c>
    </row>
    <row r="58" spans="1:13" x14ac:dyDescent="0.3">
      <c r="A58" s="25" t="s">
        <v>75</v>
      </c>
      <c r="B58" s="130">
        <f t="shared" ref="B58:K58" si="13">SUM(B54:B57)</f>
        <v>0</v>
      </c>
      <c r="C58" s="130">
        <f t="shared" si="13"/>
        <v>0</v>
      </c>
      <c r="D58" s="130">
        <f t="shared" si="13"/>
        <v>0</v>
      </c>
      <c r="E58" s="130">
        <f t="shared" si="13"/>
        <v>0</v>
      </c>
      <c r="F58" s="130">
        <f t="shared" si="13"/>
        <v>21</v>
      </c>
      <c r="G58" s="130">
        <f t="shared" si="13"/>
        <v>4</v>
      </c>
      <c r="H58" s="130">
        <f t="shared" si="13"/>
        <v>1</v>
      </c>
      <c r="I58" s="130">
        <f t="shared" si="13"/>
        <v>0</v>
      </c>
      <c r="J58" s="130">
        <f t="shared" si="13"/>
        <v>9</v>
      </c>
      <c r="K58" s="130">
        <f t="shared" si="13"/>
        <v>2</v>
      </c>
      <c r="L58" s="130">
        <f t="shared" si="12"/>
        <v>31</v>
      </c>
      <c r="M58" s="123">
        <f t="shared" si="12"/>
        <v>6</v>
      </c>
    </row>
    <row r="59" spans="1:13" x14ac:dyDescent="0.3">
      <c r="A59" s="108" t="s">
        <v>605</v>
      </c>
      <c r="B59" s="509"/>
      <c r="C59" s="510"/>
      <c r="D59" s="510"/>
      <c r="E59" s="510"/>
      <c r="F59" s="510"/>
      <c r="G59" s="510"/>
      <c r="H59" s="510"/>
      <c r="I59" s="510"/>
      <c r="J59" s="510"/>
      <c r="K59" s="510"/>
      <c r="L59" s="510"/>
      <c r="M59" s="511"/>
    </row>
    <row r="60" spans="1:13" x14ac:dyDescent="0.3">
      <c r="A60" s="127"/>
      <c r="B60" s="404" t="s">
        <v>33</v>
      </c>
      <c r="C60" s="404"/>
      <c r="D60" s="404" t="s">
        <v>34</v>
      </c>
      <c r="E60" s="404"/>
      <c r="F60" s="404" t="s">
        <v>36</v>
      </c>
      <c r="G60" s="404"/>
      <c r="H60" s="404" t="s">
        <v>35</v>
      </c>
      <c r="I60" s="404"/>
      <c r="J60" s="404" t="s">
        <v>4</v>
      </c>
      <c r="K60" s="404" t="s">
        <v>24</v>
      </c>
      <c r="L60" s="404"/>
      <c r="M60" s="512"/>
    </row>
    <row r="61" spans="1:13" x14ac:dyDescent="0.3">
      <c r="A61" s="12" t="s">
        <v>31</v>
      </c>
      <c r="B61" s="63" t="s">
        <v>4</v>
      </c>
      <c r="C61" s="63" t="s">
        <v>24</v>
      </c>
      <c r="D61" s="63" t="s">
        <v>4</v>
      </c>
      <c r="E61" s="63" t="s">
        <v>24</v>
      </c>
      <c r="F61" s="63" t="s">
        <v>4</v>
      </c>
      <c r="G61" s="63" t="s">
        <v>24</v>
      </c>
      <c r="H61" s="63" t="s">
        <v>4</v>
      </c>
      <c r="I61" s="63" t="s">
        <v>24</v>
      </c>
      <c r="J61" s="404"/>
      <c r="K61" s="404"/>
      <c r="L61" s="404"/>
      <c r="M61" s="513"/>
    </row>
    <row r="62" spans="1:13" x14ac:dyDescent="0.3">
      <c r="A62" s="12" t="s">
        <v>32</v>
      </c>
      <c r="B62" s="8"/>
      <c r="C62" s="8"/>
      <c r="D62" s="8"/>
      <c r="E62" s="8"/>
      <c r="F62" s="8"/>
      <c r="G62" s="8"/>
      <c r="H62" s="8"/>
      <c r="I62" s="8"/>
      <c r="J62" s="8"/>
      <c r="K62" s="8"/>
      <c r="L62" s="130">
        <f t="shared" ref="L62:M66" si="14">SUM(B62,D62,F62,H62,J62)</f>
        <v>0</v>
      </c>
      <c r="M62" s="123">
        <f t="shared" si="14"/>
        <v>0</v>
      </c>
    </row>
    <row r="63" spans="1:13" x14ac:dyDescent="0.3">
      <c r="A63" s="12" t="s">
        <v>88</v>
      </c>
      <c r="B63" s="8"/>
      <c r="C63" s="8"/>
      <c r="D63" s="8"/>
      <c r="E63" s="8"/>
      <c r="F63" s="8"/>
      <c r="G63" s="8"/>
      <c r="H63" s="8"/>
      <c r="I63" s="8"/>
      <c r="J63" s="8"/>
      <c r="K63" s="8"/>
      <c r="L63" s="130">
        <f t="shared" si="14"/>
        <v>0</v>
      </c>
      <c r="M63" s="123">
        <f t="shared" si="14"/>
        <v>0</v>
      </c>
    </row>
    <row r="64" spans="1:13" x14ac:dyDescent="0.3">
      <c r="A64" s="12" t="s">
        <v>89</v>
      </c>
      <c r="B64" s="8"/>
      <c r="C64" s="8"/>
      <c r="D64" s="8"/>
      <c r="E64" s="8"/>
      <c r="F64" s="8"/>
      <c r="G64" s="8"/>
      <c r="H64" s="8"/>
      <c r="I64" s="8"/>
      <c r="J64" s="8"/>
      <c r="K64" s="8"/>
      <c r="L64" s="130">
        <f t="shared" si="14"/>
        <v>0</v>
      </c>
      <c r="M64" s="123">
        <f t="shared" si="14"/>
        <v>0</v>
      </c>
    </row>
    <row r="65" spans="1:13" x14ac:dyDescent="0.3">
      <c r="A65" s="12" t="s">
        <v>417</v>
      </c>
      <c r="B65" s="8">
        <v>1</v>
      </c>
      <c r="C65" s="8"/>
      <c r="D65" s="8"/>
      <c r="E65" s="8"/>
      <c r="F65" s="8"/>
      <c r="G65" s="8"/>
      <c r="H65" s="8"/>
      <c r="I65" s="8"/>
      <c r="J65" s="8"/>
      <c r="K65" s="8"/>
      <c r="L65" s="130">
        <f t="shared" si="14"/>
        <v>1</v>
      </c>
      <c r="M65" s="123">
        <f t="shared" si="14"/>
        <v>0</v>
      </c>
    </row>
    <row r="66" spans="1:13" x14ac:dyDescent="0.3">
      <c r="A66" s="25" t="s">
        <v>75</v>
      </c>
      <c r="B66" s="130">
        <f t="shared" ref="B66:K66" si="15">SUM(B62:B65)</f>
        <v>1</v>
      </c>
      <c r="C66" s="130">
        <f t="shared" si="15"/>
        <v>0</v>
      </c>
      <c r="D66" s="130">
        <f t="shared" si="15"/>
        <v>0</v>
      </c>
      <c r="E66" s="130">
        <f t="shared" si="15"/>
        <v>0</v>
      </c>
      <c r="F66" s="130">
        <f t="shared" si="15"/>
        <v>0</v>
      </c>
      <c r="G66" s="130">
        <f t="shared" si="15"/>
        <v>0</v>
      </c>
      <c r="H66" s="130">
        <f t="shared" si="15"/>
        <v>0</v>
      </c>
      <c r="I66" s="130">
        <f t="shared" si="15"/>
        <v>0</v>
      </c>
      <c r="J66" s="130">
        <f t="shared" si="15"/>
        <v>0</v>
      </c>
      <c r="K66" s="130">
        <f t="shared" si="15"/>
        <v>0</v>
      </c>
      <c r="L66" s="130">
        <f t="shared" si="14"/>
        <v>1</v>
      </c>
      <c r="M66" s="123">
        <f t="shared" si="14"/>
        <v>0</v>
      </c>
    </row>
    <row r="67" spans="1:13" x14ac:dyDescent="0.3">
      <c r="A67" s="108" t="s">
        <v>607</v>
      </c>
      <c r="B67" s="509"/>
      <c r="C67" s="510"/>
      <c r="D67" s="510"/>
      <c r="E67" s="510"/>
      <c r="F67" s="510"/>
      <c r="G67" s="510"/>
      <c r="H67" s="510"/>
      <c r="I67" s="510"/>
      <c r="J67" s="510"/>
      <c r="K67" s="510"/>
      <c r="L67" s="510"/>
      <c r="M67" s="511"/>
    </row>
    <row r="68" spans="1:13" x14ac:dyDescent="0.3">
      <c r="A68" s="127"/>
      <c r="B68" s="404" t="s">
        <v>33</v>
      </c>
      <c r="C68" s="404"/>
      <c r="D68" s="404" t="s">
        <v>34</v>
      </c>
      <c r="E68" s="404"/>
      <c r="F68" s="404" t="s">
        <v>36</v>
      </c>
      <c r="G68" s="404"/>
      <c r="H68" s="404" t="s">
        <v>35</v>
      </c>
      <c r="I68" s="404"/>
      <c r="J68" s="404" t="s">
        <v>4</v>
      </c>
      <c r="K68" s="404" t="s">
        <v>24</v>
      </c>
      <c r="L68" s="404"/>
      <c r="M68" s="512"/>
    </row>
    <row r="69" spans="1:13" x14ac:dyDescent="0.3">
      <c r="A69" s="12" t="s">
        <v>31</v>
      </c>
      <c r="B69" s="63" t="s">
        <v>4</v>
      </c>
      <c r="C69" s="63" t="s">
        <v>24</v>
      </c>
      <c r="D69" s="63" t="s">
        <v>4</v>
      </c>
      <c r="E69" s="63" t="s">
        <v>24</v>
      </c>
      <c r="F69" s="63" t="s">
        <v>4</v>
      </c>
      <c r="G69" s="63" t="s">
        <v>24</v>
      </c>
      <c r="H69" s="63" t="s">
        <v>4</v>
      </c>
      <c r="I69" s="63" t="s">
        <v>24</v>
      </c>
      <c r="J69" s="404"/>
      <c r="K69" s="404"/>
      <c r="L69" s="404"/>
      <c r="M69" s="513"/>
    </row>
    <row r="70" spans="1:13" x14ac:dyDescent="0.3">
      <c r="A70" s="12" t="s">
        <v>32</v>
      </c>
      <c r="B70" s="8">
        <v>21</v>
      </c>
      <c r="C70" s="8">
        <v>4</v>
      </c>
      <c r="D70" s="8">
        <v>30</v>
      </c>
      <c r="E70" s="8">
        <v>9</v>
      </c>
      <c r="F70" s="8">
        <v>142</v>
      </c>
      <c r="G70" s="8">
        <v>41</v>
      </c>
      <c r="H70" s="8">
        <v>150</v>
      </c>
      <c r="I70" s="8">
        <v>65</v>
      </c>
      <c r="J70" s="8">
        <v>30</v>
      </c>
      <c r="K70" s="8">
        <v>15</v>
      </c>
      <c r="L70" s="130">
        <f t="shared" ref="L70:M74" si="16">SUM(B70,D70,F70,H70,J70)</f>
        <v>373</v>
      </c>
      <c r="M70" s="123">
        <f t="shared" si="16"/>
        <v>134</v>
      </c>
    </row>
    <row r="71" spans="1:13" x14ac:dyDescent="0.3">
      <c r="A71" s="12" t="s">
        <v>88</v>
      </c>
      <c r="B71" s="8">
        <v>15</v>
      </c>
      <c r="C71" s="8">
        <v>1</v>
      </c>
      <c r="D71" s="8">
        <v>32</v>
      </c>
      <c r="E71" s="8">
        <v>6</v>
      </c>
      <c r="F71" s="8">
        <v>43</v>
      </c>
      <c r="G71" s="8">
        <v>22</v>
      </c>
      <c r="H71" s="8">
        <v>35</v>
      </c>
      <c r="I71" s="8">
        <v>17</v>
      </c>
      <c r="J71" s="8">
        <v>40</v>
      </c>
      <c r="K71" s="8">
        <v>29</v>
      </c>
      <c r="L71" s="130">
        <f t="shared" si="16"/>
        <v>165</v>
      </c>
      <c r="M71" s="123">
        <f t="shared" si="16"/>
        <v>75</v>
      </c>
    </row>
    <row r="72" spans="1:13" x14ac:dyDescent="0.3">
      <c r="A72" s="12" t="s">
        <v>89</v>
      </c>
      <c r="B72" s="8">
        <v>3</v>
      </c>
      <c r="C72" s="8"/>
      <c r="D72" s="8">
        <v>8</v>
      </c>
      <c r="E72" s="8">
        <v>2</v>
      </c>
      <c r="F72" s="8">
        <v>18</v>
      </c>
      <c r="G72" s="8">
        <v>11</v>
      </c>
      <c r="H72" s="8">
        <v>8</v>
      </c>
      <c r="I72" s="8">
        <v>6</v>
      </c>
      <c r="J72" s="8">
        <v>9</v>
      </c>
      <c r="K72" s="8">
        <v>3</v>
      </c>
      <c r="L72" s="130">
        <f t="shared" si="16"/>
        <v>46</v>
      </c>
      <c r="M72" s="123">
        <f t="shared" si="16"/>
        <v>22</v>
      </c>
    </row>
    <row r="73" spans="1:13" x14ac:dyDescent="0.3">
      <c r="A73" s="12" t="s">
        <v>417</v>
      </c>
      <c r="B73" s="8">
        <v>31</v>
      </c>
      <c r="C73" s="8">
        <v>10</v>
      </c>
      <c r="D73" s="8">
        <v>101</v>
      </c>
      <c r="E73" s="8">
        <v>35</v>
      </c>
      <c r="F73" s="8">
        <v>234</v>
      </c>
      <c r="G73" s="8">
        <v>103</v>
      </c>
      <c r="H73" s="8">
        <v>61</v>
      </c>
      <c r="I73" s="8">
        <v>36</v>
      </c>
      <c r="J73" s="8">
        <v>35</v>
      </c>
      <c r="K73" s="8">
        <v>14</v>
      </c>
      <c r="L73" s="130">
        <f t="shared" si="16"/>
        <v>462</v>
      </c>
      <c r="M73" s="123">
        <f t="shared" si="16"/>
        <v>198</v>
      </c>
    </row>
    <row r="74" spans="1:13" x14ac:dyDescent="0.3">
      <c r="A74" s="25" t="s">
        <v>75</v>
      </c>
      <c r="B74" s="130">
        <f t="shared" ref="B74:K74" si="17">SUM(B70:B73)</f>
        <v>70</v>
      </c>
      <c r="C74" s="130">
        <f t="shared" si="17"/>
        <v>15</v>
      </c>
      <c r="D74" s="130">
        <f t="shared" si="17"/>
        <v>171</v>
      </c>
      <c r="E74" s="130">
        <f t="shared" si="17"/>
        <v>52</v>
      </c>
      <c r="F74" s="130">
        <f t="shared" si="17"/>
        <v>437</v>
      </c>
      <c r="G74" s="130">
        <f t="shared" si="17"/>
        <v>177</v>
      </c>
      <c r="H74" s="130">
        <f t="shared" si="17"/>
        <v>254</v>
      </c>
      <c r="I74" s="130">
        <f t="shared" si="17"/>
        <v>124</v>
      </c>
      <c r="J74" s="130">
        <f t="shared" si="17"/>
        <v>114</v>
      </c>
      <c r="K74" s="130">
        <f t="shared" si="17"/>
        <v>61</v>
      </c>
      <c r="L74" s="130">
        <f t="shared" si="16"/>
        <v>1046</v>
      </c>
      <c r="M74" s="123">
        <f t="shared" si="16"/>
        <v>429</v>
      </c>
    </row>
    <row r="77" spans="1:13" x14ac:dyDescent="0.3">
      <c r="A77" s="1" t="s">
        <v>37</v>
      </c>
    </row>
    <row r="78" spans="1:13" x14ac:dyDescent="0.3">
      <c r="A78" s="476" t="s">
        <v>131</v>
      </c>
      <c r="B78" s="476"/>
      <c r="C78" s="476"/>
      <c r="D78" s="476"/>
      <c r="E78" s="476"/>
      <c r="F78" s="476"/>
      <c r="G78" s="476"/>
      <c r="H78" s="476"/>
      <c r="I78" s="476"/>
      <c r="J78" s="476"/>
      <c r="K78" s="476"/>
      <c r="L78" s="476"/>
      <c r="M78" s="476"/>
    </row>
    <row r="79" spans="1:13" x14ac:dyDescent="0.3">
      <c r="A79" s="441" t="s">
        <v>467</v>
      </c>
      <c r="B79" s="441"/>
      <c r="C79" s="441"/>
      <c r="D79" s="441"/>
      <c r="E79" s="441"/>
      <c r="F79" s="441"/>
      <c r="G79" s="441"/>
      <c r="H79" s="441"/>
      <c r="I79" s="441"/>
      <c r="J79" s="441"/>
      <c r="K79" s="441"/>
      <c r="L79" s="441"/>
      <c r="M79" s="441"/>
    </row>
  </sheetData>
  <mergeCells count="86">
    <mergeCell ref="M28:M29"/>
    <mergeCell ref="M12:M13"/>
    <mergeCell ref="K28:K29"/>
    <mergeCell ref="H28:I28"/>
    <mergeCell ref="K12:K13"/>
    <mergeCell ref="B12:C12"/>
    <mergeCell ref="L28:L29"/>
    <mergeCell ref="L12:L13"/>
    <mergeCell ref="F12:G12"/>
    <mergeCell ref="H12:I12"/>
    <mergeCell ref="B27:L27"/>
    <mergeCell ref="B3:L3"/>
    <mergeCell ref="A1:M1"/>
    <mergeCell ref="M4:M5"/>
    <mergeCell ref="B2:I2"/>
    <mergeCell ref="J2:K2"/>
    <mergeCell ref="L4:L5"/>
    <mergeCell ref="D4:E4"/>
    <mergeCell ref="F4:G4"/>
    <mergeCell ref="H4:I4"/>
    <mergeCell ref="J4:J5"/>
    <mergeCell ref="K4:K5"/>
    <mergeCell ref="B28:C28"/>
    <mergeCell ref="D28:E28"/>
    <mergeCell ref="F28:G28"/>
    <mergeCell ref="B4:C4"/>
    <mergeCell ref="J28:J29"/>
    <mergeCell ref="J12:J13"/>
    <mergeCell ref="D12:E12"/>
    <mergeCell ref="B11:L11"/>
    <mergeCell ref="L44:L45"/>
    <mergeCell ref="M44:M45"/>
    <mergeCell ref="B43:L43"/>
    <mergeCell ref="B35:L35"/>
    <mergeCell ref="B44:C44"/>
    <mergeCell ref="D44:E44"/>
    <mergeCell ref="F44:G44"/>
    <mergeCell ref="H44:I44"/>
    <mergeCell ref="J44:J45"/>
    <mergeCell ref="B36:C36"/>
    <mergeCell ref="D36:E36"/>
    <mergeCell ref="F36:G36"/>
    <mergeCell ref="B19:L19"/>
    <mergeCell ref="B20:C20"/>
    <mergeCell ref="D20:E20"/>
    <mergeCell ref="F20:G20"/>
    <mergeCell ref="H20:I20"/>
    <mergeCell ref="J20:J21"/>
    <mergeCell ref="K20:K21"/>
    <mergeCell ref="L20:L21"/>
    <mergeCell ref="M20:M21"/>
    <mergeCell ref="B51:L51"/>
    <mergeCell ref="B52:C52"/>
    <mergeCell ref="D52:E52"/>
    <mergeCell ref="F52:G52"/>
    <mergeCell ref="H52:I52"/>
    <mergeCell ref="J52:J53"/>
    <mergeCell ref="K52:K53"/>
    <mergeCell ref="L52:L53"/>
    <mergeCell ref="M52:M53"/>
    <mergeCell ref="H36:I36"/>
    <mergeCell ref="J36:J37"/>
    <mergeCell ref="K36:K37"/>
    <mergeCell ref="L36:L37"/>
    <mergeCell ref="M36:M37"/>
    <mergeCell ref="K44:K45"/>
    <mergeCell ref="B59:M59"/>
    <mergeCell ref="B60:C60"/>
    <mergeCell ref="D60:E60"/>
    <mergeCell ref="F60:G60"/>
    <mergeCell ref="H60:I60"/>
    <mergeCell ref="J60:J61"/>
    <mergeCell ref="K60:K61"/>
    <mergeCell ref="L60:L61"/>
    <mergeCell ref="M60:M61"/>
    <mergeCell ref="A78:M78"/>
    <mergeCell ref="A79:M79"/>
    <mergeCell ref="B67:M67"/>
    <mergeCell ref="B68:C68"/>
    <mergeCell ref="D68:E68"/>
    <mergeCell ref="F68:G68"/>
    <mergeCell ref="H68:I68"/>
    <mergeCell ref="J68:J69"/>
    <mergeCell ref="K68:K69"/>
    <mergeCell ref="L68:L69"/>
    <mergeCell ref="M68:M69"/>
  </mergeCells>
  <pageMargins left="0.7" right="0.7" top="0.75" bottom="0.75" header="0.3" footer="0.3"/>
  <pageSetup paperSize="9" scale="8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6"/>
    <pageSetUpPr fitToPage="1"/>
  </sheetPr>
  <dimension ref="A1:N33"/>
  <sheetViews>
    <sheetView workbookViewId="0">
      <selection activeCell="L18" sqref="L18"/>
    </sheetView>
  </sheetViews>
  <sheetFormatPr defaultColWidth="9.109375" defaultRowHeight="14.4" x14ac:dyDescent="0.3"/>
  <cols>
    <col min="1" max="1" width="35.44140625" style="2" customWidth="1"/>
    <col min="2" max="2" width="7.44140625" style="1" customWidth="1"/>
    <col min="3" max="3" width="10" style="1" customWidth="1"/>
    <col min="4" max="4" width="10.44140625" style="1" customWidth="1"/>
    <col min="5" max="5" width="16.44140625" style="1" customWidth="1"/>
    <col min="6" max="6" width="9.6640625" style="1" customWidth="1"/>
    <col min="7" max="7" width="13.33203125" style="1" customWidth="1"/>
    <col min="8" max="8" width="25.77734375" style="1" customWidth="1"/>
    <col min="9" max="9" width="21.44140625" style="1" customWidth="1"/>
    <col min="10" max="10" width="11.77734375" style="1" customWidth="1"/>
    <col min="15" max="16384" width="9.109375" style="1"/>
  </cols>
  <sheetData>
    <row r="1" spans="1:14" ht="18.600000000000001" thickBot="1" x14ac:dyDescent="0.35">
      <c r="A1" s="478" t="s">
        <v>405</v>
      </c>
      <c r="B1" s="479"/>
      <c r="C1" s="479"/>
      <c r="D1" s="479"/>
      <c r="E1" s="479"/>
      <c r="F1" s="479"/>
      <c r="G1" s="479"/>
      <c r="H1" s="479"/>
      <c r="I1" s="480"/>
      <c r="J1" s="481"/>
    </row>
    <row r="2" spans="1:14" s="4" customFormat="1" ht="13.8" x14ac:dyDescent="0.3">
      <c r="A2" s="522" t="s">
        <v>583</v>
      </c>
      <c r="B2" s="524" t="s">
        <v>406</v>
      </c>
      <c r="C2" s="524" t="s">
        <v>407</v>
      </c>
      <c r="D2" s="524" t="s">
        <v>408</v>
      </c>
      <c r="E2" s="524" t="s">
        <v>409</v>
      </c>
      <c r="F2" s="524" t="s">
        <v>503</v>
      </c>
      <c r="G2" s="524" t="s">
        <v>410</v>
      </c>
      <c r="H2" s="524" t="s">
        <v>538</v>
      </c>
      <c r="I2" s="524" t="s">
        <v>509</v>
      </c>
      <c r="J2" s="520" t="s">
        <v>504</v>
      </c>
    </row>
    <row r="3" spans="1:14" s="4" customFormat="1" ht="21" customHeight="1" thickBot="1" x14ac:dyDescent="0.35">
      <c r="A3" s="523"/>
      <c r="B3" s="525"/>
      <c r="C3" s="525"/>
      <c r="D3" s="525"/>
      <c r="E3" s="525"/>
      <c r="F3" s="525"/>
      <c r="G3" s="525"/>
      <c r="H3" s="525"/>
      <c r="I3" s="525"/>
      <c r="J3" s="521"/>
    </row>
    <row r="4" spans="1:14" ht="27.6" x14ac:dyDescent="0.3">
      <c r="A4" s="165" t="s">
        <v>606</v>
      </c>
      <c r="B4" s="235">
        <v>1</v>
      </c>
      <c r="C4" s="235">
        <v>4</v>
      </c>
      <c r="D4" s="235">
        <v>38</v>
      </c>
      <c r="E4" s="235">
        <v>44</v>
      </c>
      <c r="F4" s="235">
        <v>1</v>
      </c>
      <c r="G4" s="235">
        <v>12</v>
      </c>
      <c r="H4" s="236"/>
      <c r="I4" s="244"/>
      <c r="J4" s="166">
        <f t="shared" ref="J4:J21" si="0">SUM(B4:I4)</f>
        <v>100</v>
      </c>
      <c r="K4" s="1"/>
      <c r="L4" s="1"/>
      <c r="M4" s="1"/>
      <c r="N4" s="1"/>
    </row>
    <row r="5" spans="1:14" thickBot="1" x14ac:dyDescent="0.35">
      <c r="A5" s="168" t="s">
        <v>93</v>
      </c>
      <c r="B5" s="116"/>
      <c r="C5" s="116">
        <v>1</v>
      </c>
      <c r="D5" s="116">
        <v>12</v>
      </c>
      <c r="E5" s="116">
        <v>10</v>
      </c>
      <c r="F5" s="116"/>
      <c r="G5" s="116">
        <v>3</v>
      </c>
      <c r="H5" s="237"/>
      <c r="I5" s="245"/>
      <c r="J5" s="117">
        <f t="shared" si="0"/>
        <v>26</v>
      </c>
      <c r="K5" s="1"/>
      <c r="L5" s="1"/>
      <c r="M5" s="1"/>
      <c r="N5" s="1"/>
    </row>
    <row r="6" spans="1:14" x14ac:dyDescent="0.3">
      <c r="A6" s="174" t="s">
        <v>576</v>
      </c>
      <c r="B6" s="175">
        <v>1</v>
      </c>
      <c r="C6" s="175">
        <v>4</v>
      </c>
      <c r="D6" s="175">
        <v>15</v>
      </c>
      <c r="E6" s="175">
        <v>29</v>
      </c>
      <c r="F6" s="175">
        <v>1</v>
      </c>
      <c r="G6" s="238"/>
      <c r="H6" s="244"/>
      <c r="I6" s="175">
        <v>13</v>
      </c>
      <c r="J6" s="176">
        <f t="shared" ref="J6:J17" si="1">SUM(B6:I6)</f>
        <v>63</v>
      </c>
    </row>
    <row r="7" spans="1:14" ht="15" thickBot="1" x14ac:dyDescent="0.35">
      <c r="A7" s="239" t="s">
        <v>93</v>
      </c>
      <c r="B7" s="111"/>
      <c r="C7" s="111">
        <v>2</v>
      </c>
      <c r="D7" s="111">
        <v>7</v>
      </c>
      <c r="E7" s="111">
        <v>9</v>
      </c>
      <c r="F7" s="111">
        <v>1</v>
      </c>
      <c r="G7" s="240"/>
      <c r="H7" s="245"/>
      <c r="I7" s="111">
        <v>4</v>
      </c>
      <c r="J7" s="113">
        <f t="shared" si="1"/>
        <v>23</v>
      </c>
    </row>
    <row r="8" spans="1:14" x14ac:dyDescent="0.3">
      <c r="A8" s="165" t="s">
        <v>584</v>
      </c>
      <c r="B8" s="114">
        <v>1</v>
      </c>
      <c r="C8" s="114">
        <v>3</v>
      </c>
      <c r="D8" s="114">
        <v>9</v>
      </c>
      <c r="E8" s="114">
        <v>21</v>
      </c>
      <c r="F8" s="114">
        <v>1</v>
      </c>
      <c r="G8" s="236"/>
      <c r="H8" s="244"/>
      <c r="I8" s="114">
        <v>2</v>
      </c>
      <c r="J8" s="166">
        <f t="shared" si="1"/>
        <v>37</v>
      </c>
    </row>
    <row r="9" spans="1:14" ht="15" thickBot="1" x14ac:dyDescent="0.35">
      <c r="A9" s="168" t="s">
        <v>93</v>
      </c>
      <c r="B9" s="119">
        <v>1</v>
      </c>
      <c r="C9" s="119">
        <v>3</v>
      </c>
      <c r="D9" s="119">
        <v>7</v>
      </c>
      <c r="E9" s="119">
        <v>12</v>
      </c>
      <c r="F9" s="119">
        <v>1</v>
      </c>
      <c r="G9" s="237"/>
      <c r="H9" s="245"/>
      <c r="I9" s="119">
        <v>2</v>
      </c>
      <c r="J9" s="81">
        <f t="shared" si="1"/>
        <v>26</v>
      </c>
    </row>
    <row r="10" spans="1:14" x14ac:dyDescent="0.3">
      <c r="A10" s="165" t="s">
        <v>574</v>
      </c>
      <c r="B10" s="114">
        <v>1</v>
      </c>
      <c r="C10" s="114">
        <v>4</v>
      </c>
      <c r="D10" s="114">
        <v>12</v>
      </c>
      <c r="E10" s="114">
        <v>20</v>
      </c>
      <c r="F10" s="114">
        <v>1</v>
      </c>
      <c r="G10" s="236"/>
      <c r="H10" s="244"/>
      <c r="I10" s="114">
        <v>9</v>
      </c>
      <c r="J10" s="166">
        <f t="shared" si="1"/>
        <v>47</v>
      </c>
    </row>
    <row r="11" spans="1:14" ht="15" thickBot="1" x14ac:dyDescent="0.35">
      <c r="A11" s="168" t="s">
        <v>93</v>
      </c>
      <c r="B11" s="119"/>
      <c r="C11" s="119">
        <v>1</v>
      </c>
      <c r="D11" s="119">
        <v>1</v>
      </c>
      <c r="E11" s="119">
        <v>3</v>
      </c>
      <c r="F11" s="119">
        <v>1</v>
      </c>
      <c r="G11" s="237"/>
      <c r="H11" s="245"/>
      <c r="I11" s="119">
        <v>2</v>
      </c>
      <c r="J11" s="81">
        <f t="shared" si="1"/>
        <v>8</v>
      </c>
    </row>
    <row r="12" spans="1:14" x14ac:dyDescent="0.3">
      <c r="A12" s="174" t="s">
        <v>580</v>
      </c>
      <c r="B12" s="175">
        <v>1</v>
      </c>
      <c r="C12" s="175">
        <v>5</v>
      </c>
      <c r="D12" s="175">
        <v>18</v>
      </c>
      <c r="E12" s="175">
        <v>28</v>
      </c>
      <c r="F12" s="175">
        <v>1</v>
      </c>
      <c r="G12" s="238"/>
      <c r="H12" s="244"/>
      <c r="I12" s="175">
        <v>23</v>
      </c>
      <c r="J12" s="176">
        <f t="shared" si="1"/>
        <v>76</v>
      </c>
    </row>
    <row r="13" spans="1:14" ht="15" thickBot="1" x14ac:dyDescent="0.35">
      <c r="A13" s="168" t="s">
        <v>93</v>
      </c>
      <c r="B13" s="119"/>
      <c r="C13" s="119">
        <v>2</v>
      </c>
      <c r="D13" s="119">
        <v>11</v>
      </c>
      <c r="E13" s="119">
        <v>6</v>
      </c>
      <c r="F13" s="119">
        <v>1</v>
      </c>
      <c r="G13" s="237"/>
      <c r="H13" s="245"/>
      <c r="I13" s="119">
        <v>3</v>
      </c>
      <c r="J13" s="81">
        <f t="shared" si="1"/>
        <v>23</v>
      </c>
    </row>
    <row r="14" spans="1:14" x14ac:dyDescent="0.3">
      <c r="A14" s="174" t="s">
        <v>577</v>
      </c>
      <c r="B14" s="175">
        <v>1</v>
      </c>
      <c r="C14" s="175">
        <v>5</v>
      </c>
      <c r="D14" s="175">
        <v>24</v>
      </c>
      <c r="E14" s="175">
        <v>31</v>
      </c>
      <c r="F14" s="175">
        <v>1</v>
      </c>
      <c r="G14" s="238"/>
      <c r="H14" s="387"/>
      <c r="I14" s="175">
        <v>18</v>
      </c>
      <c r="J14" s="176">
        <f t="shared" si="1"/>
        <v>80</v>
      </c>
      <c r="K14" s="61"/>
    </row>
    <row r="15" spans="1:14" ht="15" thickBot="1" x14ac:dyDescent="0.35">
      <c r="A15" s="239" t="s">
        <v>93</v>
      </c>
      <c r="B15" s="111"/>
      <c r="C15" s="111">
        <v>2</v>
      </c>
      <c r="D15" s="111">
        <v>13</v>
      </c>
      <c r="E15" s="111">
        <v>14</v>
      </c>
      <c r="F15" s="111">
        <v>1</v>
      </c>
      <c r="G15" s="240"/>
      <c r="H15" s="245"/>
      <c r="I15" s="111">
        <v>8</v>
      </c>
      <c r="J15" s="113">
        <f t="shared" si="1"/>
        <v>38</v>
      </c>
    </row>
    <row r="16" spans="1:14" x14ac:dyDescent="0.3">
      <c r="A16" s="165" t="s">
        <v>578</v>
      </c>
      <c r="B16" s="114">
        <v>1</v>
      </c>
      <c r="C16" s="114">
        <v>3</v>
      </c>
      <c r="D16" s="114">
        <v>21</v>
      </c>
      <c r="E16" s="114">
        <v>24</v>
      </c>
      <c r="F16" s="114">
        <v>1</v>
      </c>
      <c r="G16" s="236"/>
      <c r="H16" s="244"/>
      <c r="I16" s="114">
        <v>10</v>
      </c>
      <c r="J16" s="166">
        <f t="shared" si="1"/>
        <v>60</v>
      </c>
    </row>
    <row r="17" spans="1:14" ht="15" thickBot="1" x14ac:dyDescent="0.35">
      <c r="A17" s="168" t="s">
        <v>93</v>
      </c>
      <c r="B17" s="119"/>
      <c r="C17" s="119">
        <v>1</v>
      </c>
      <c r="D17" s="119">
        <v>6</v>
      </c>
      <c r="E17" s="119">
        <v>2</v>
      </c>
      <c r="F17" s="119"/>
      <c r="G17" s="237"/>
      <c r="H17" s="245"/>
      <c r="I17" s="119">
        <v>1</v>
      </c>
      <c r="J17" s="81">
        <f t="shared" si="1"/>
        <v>10</v>
      </c>
    </row>
    <row r="18" spans="1:14" ht="27.6" x14ac:dyDescent="0.3">
      <c r="A18" s="165" t="s">
        <v>511</v>
      </c>
      <c r="B18" s="244"/>
      <c r="C18" s="244"/>
      <c r="D18" s="244"/>
      <c r="E18" s="114">
        <v>6</v>
      </c>
      <c r="F18" s="114"/>
      <c r="G18" s="236"/>
      <c r="H18" s="114">
        <v>1</v>
      </c>
      <c r="I18" s="114"/>
      <c r="J18" s="166">
        <f t="shared" si="0"/>
        <v>7</v>
      </c>
      <c r="K18" s="51"/>
    </row>
    <row r="19" spans="1:14" ht="15" thickBot="1" x14ac:dyDescent="0.35">
      <c r="A19" s="168" t="s">
        <v>93</v>
      </c>
      <c r="B19" s="245"/>
      <c r="C19" s="245"/>
      <c r="D19" s="245"/>
      <c r="E19" s="119"/>
      <c r="F19" s="119"/>
      <c r="G19" s="241"/>
      <c r="H19" s="119"/>
      <c r="I19" s="119"/>
      <c r="J19" s="81">
        <f t="shared" si="0"/>
        <v>0</v>
      </c>
      <c r="K19" s="51"/>
    </row>
    <row r="20" spans="1:14" x14ac:dyDescent="0.3">
      <c r="A20" s="165" t="s">
        <v>476</v>
      </c>
      <c r="B20" s="244"/>
      <c r="C20" s="244"/>
      <c r="D20" s="244"/>
      <c r="E20" s="114"/>
      <c r="F20" s="114"/>
      <c r="G20" s="236"/>
      <c r="H20" s="114"/>
      <c r="I20" s="114"/>
      <c r="J20" s="166">
        <f t="shared" si="0"/>
        <v>0</v>
      </c>
      <c r="K20" s="51"/>
    </row>
    <row r="21" spans="1:14" ht="15" thickBot="1" x14ac:dyDescent="0.35">
      <c r="A21" s="168" t="s">
        <v>93</v>
      </c>
      <c r="B21" s="245"/>
      <c r="C21" s="245"/>
      <c r="D21" s="245"/>
      <c r="E21" s="119"/>
      <c r="F21" s="119"/>
      <c r="G21" s="237"/>
      <c r="H21" s="119"/>
      <c r="I21" s="119"/>
      <c r="J21" s="81">
        <f t="shared" si="0"/>
        <v>0</v>
      </c>
      <c r="K21" s="51"/>
      <c r="L21" s="51"/>
      <c r="M21" s="51"/>
      <c r="N21" s="51"/>
    </row>
    <row r="22" spans="1:14" s="80" customFormat="1" ht="27.6" x14ac:dyDescent="0.3">
      <c r="A22" s="214" t="s">
        <v>510</v>
      </c>
      <c r="B22" s="177">
        <f>SUM(B10,B14,B16,B6,B8,B12)</f>
        <v>6</v>
      </c>
      <c r="C22" s="177">
        <f>SUM(C10,C14,C16,C6,C8,C12)</f>
        <v>24</v>
      </c>
      <c r="D22" s="177">
        <f>SUM(D10,D14,D16,D6,D8,D12)</f>
        <v>99</v>
      </c>
      <c r="E22" s="177">
        <f>SUM(E18,E10,E14,E16,E6,E8,E12)</f>
        <v>159</v>
      </c>
      <c r="F22" s="177">
        <f>SUM(F10,F14,F16,F6,F8,F12)</f>
        <v>6</v>
      </c>
      <c r="G22" s="242"/>
      <c r="H22" s="177">
        <f>SUM(H18,H20)</f>
        <v>1</v>
      </c>
      <c r="I22" s="177">
        <f>SUM(I20,I18,I10,I14,I16,I6,I8,I12)</f>
        <v>75</v>
      </c>
      <c r="J22" s="178">
        <f>SUM(J20,J18,J10,J14,J16,J6,J8,J12)</f>
        <v>370</v>
      </c>
      <c r="K22" s="247"/>
      <c r="L22" s="247"/>
      <c r="M22" s="247"/>
      <c r="N22" s="247"/>
    </row>
    <row r="23" spans="1:14" s="80" customFormat="1" ht="15" thickBot="1" x14ac:dyDescent="0.35">
      <c r="A23" s="168" t="s">
        <v>93</v>
      </c>
      <c r="B23" s="120">
        <f>SUM(B13,B9)</f>
        <v>1</v>
      </c>
      <c r="C23" s="120">
        <f>SUM(C11,C15,C17,C7,C9,C13)</f>
        <v>11</v>
      </c>
      <c r="D23" s="120">
        <f>SUM(D11,D15,D17,D7,D9,D13)</f>
        <v>45</v>
      </c>
      <c r="E23" s="120">
        <f>SUM(E11,E15,E17,E7,E9,E13)</f>
        <v>46</v>
      </c>
      <c r="F23" s="120">
        <f>SUM(F11,F15,F17,F7,F9,F13)</f>
        <v>5</v>
      </c>
      <c r="G23" s="245"/>
      <c r="H23" s="120">
        <f>SUM(H19,H21)</f>
        <v>0</v>
      </c>
      <c r="I23" s="120">
        <f>SUM(I21,I19,I11,I15,I17,I7,I9,I13)</f>
        <v>20</v>
      </c>
      <c r="J23" s="81">
        <f>SUM(J21,J19,J11,J15,J17,J7,J9,J13)</f>
        <v>128</v>
      </c>
      <c r="K23" s="247"/>
      <c r="L23" s="247"/>
      <c r="M23" s="247"/>
      <c r="N23" s="247"/>
    </row>
    <row r="24" spans="1:14" ht="13.8" x14ac:dyDescent="0.3">
      <c r="A24" s="243" t="s">
        <v>620</v>
      </c>
      <c r="B24" s="167">
        <f t="shared" ref="B24:J25" si="2">B22+B4</f>
        <v>7</v>
      </c>
      <c r="C24" s="167">
        <f t="shared" si="2"/>
        <v>28</v>
      </c>
      <c r="D24" s="167">
        <f t="shared" si="2"/>
        <v>137</v>
      </c>
      <c r="E24" s="167">
        <f t="shared" si="2"/>
        <v>203</v>
      </c>
      <c r="F24" s="167">
        <f t="shared" si="2"/>
        <v>7</v>
      </c>
      <c r="G24" s="167">
        <f t="shared" si="2"/>
        <v>12</v>
      </c>
      <c r="H24" s="167">
        <f t="shared" si="2"/>
        <v>1</v>
      </c>
      <c r="I24" s="167">
        <f t="shared" si="2"/>
        <v>75</v>
      </c>
      <c r="J24" s="115">
        <f t="shared" si="2"/>
        <v>470</v>
      </c>
      <c r="K24" s="1"/>
      <c r="L24" s="1"/>
      <c r="M24" s="1"/>
      <c r="N24" s="1"/>
    </row>
    <row r="25" spans="1:14" thickBot="1" x14ac:dyDescent="0.35">
      <c r="A25" s="168" t="s">
        <v>93</v>
      </c>
      <c r="B25" s="120">
        <f t="shared" si="2"/>
        <v>1</v>
      </c>
      <c r="C25" s="120">
        <f t="shared" si="2"/>
        <v>12</v>
      </c>
      <c r="D25" s="120">
        <f t="shared" si="2"/>
        <v>57</v>
      </c>
      <c r="E25" s="120">
        <f t="shared" si="2"/>
        <v>56</v>
      </c>
      <c r="F25" s="120">
        <f t="shared" si="2"/>
        <v>5</v>
      </c>
      <c r="G25" s="120">
        <f t="shared" si="2"/>
        <v>3</v>
      </c>
      <c r="H25" s="120">
        <f t="shared" si="2"/>
        <v>0</v>
      </c>
      <c r="I25" s="120">
        <f t="shared" si="2"/>
        <v>20</v>
      </c>
      <c r="J25" s="81">
        <f t="shared" si="2"/>
        <v>154</v>
      </c>
      <c r="K25" s="1"/>
      <c r="L25" s="1"/>
      <c r="M25" s="1"/>
      <c r="N25" s="1"/>
    </row>
    <row r="26" spans="1:14" ht="13.8" x14ac:dyDescent="0.3">
      <c r="A26" s="78"/>
      <c r="B26" s="80"/>
      <c r="C26" s="80"/>
      <c r="D26" s="80"/>
      <c r="E26" s="80"/>
      <c r="F26" s="80"/>
      <c r="G26" s="80"/>
      <c r="H26" s="80"/>
      <c r="I26" s="80"/>
      <c r="J26" s="80"/>
      <c r="K26" s="1"/>
      <c r="L26" s="1"/>
      <c r="M26" s="1"/>
      <c r="N26" s="1"/>
    </row>
    <row r="27" spans="1:14" ht="13.8" x14ac:dyDescent="0.3">
      <c r="A27" s="519" t="s">
        <v>514</v>
      </c>
      <c r="B27" s="519"/>
      <c r="C27" s="519"/>
      <c r="D27" s="519"/>
      <c r="E27" s="519"/>
      <c r="F27" s="519"/>
      <c r="G27" s="519"/>
      <c r="H27" s="519"/>
      <c r="I27" s="519"/>
      <c r="J27" s="519"/>
      <c r="K27" s="1"/>
      <c r="L27" s="1"/>
      <c r="M27" s="1"/>
      <c r="N27" s="1"/>
    </row>
    <row r="28" spans="1:14" ht="13.8" x14ac:dyDescent="0.3">
      <c r="A28" s="451" t="s">
        <v>477</v>
      </c>
      <c r="B28" s="451"/>
      <c r="C28" s="451"/>
      <c r="D28" s="451"/>
      <c r="E28" s="451"/>
      <c r="F28" s="451"/>
      <c r="G28" s="451"/>
      <c r="H28" s="451"/>
      <c r="I28" s="451"/>
      <c r="J28" s="451"/>
      <c r="K28" s="1"/>
      <c r="L28" s="1"/>
      <c r="M28" s="1"/>
      <c r="N28" s="1"/>
    </row>
    <row r="29" spans="1:14" ht="13.8" x14ac:dyDescent="0.3">
      <c r="A29" s="419" t="s">
        <v>428</v>
      </c>
      <c r="B29" s="419"/>
      <c r="C29" s="419"/>
      <c r="D29" s="419"/>
      <c r="E29" s="419"/>
      <c r="F29" s="419"/>
      <c r="G29" s="419"/>
      <c r="H29" s="419"/>
      <c r="I29" s="419"/>
      <c r="J29" s="419"/>
      <c r="K29" s="1"/>
      <c r="L29" s="1"/>
      <c r="M29" s="1"/>
      <c r="N29" s="1"/>
    </row>
    <row r="30" spans="1:14" ht="13.8" x14ac:dyDescent="0.3">
      <c r="A30" s="419" t="s">
        <v>512</v>
      </c>
      <c r="B30" s="419"/>
      <c r="C30" s="419"/>
      <c r="D30" s="419"/>
      <c r="E30" s="419"/>
      <c r="F30" s="419"/>
      <c r="G30" s="419"/>
      <c r="H30" s="419"/>
      <c r="I30" s="419"/>
      <c r="J30" s="419"/>
      <c r="K30" s="1"/>
      <c r="L30" s="1"/>
      <c r="M30" s="1"/>
      <c r="N30" s="1"/>
    </row>
    <row r="31" spans="1:14" ht="13.8" x14ac:dyDescent="0.3">
      <c r="A31" s="419" t="s">
        <v>513</v>
      </c>
      <c r="B31" s="419"/>
      <c r="C31" s="419"/>
      <c r="D31" s="419"/>
      <c r="E31" s="419"/>
      <c r="F31" s="419"/>
      <c r="G31" s="419"/>
      <c r="H31" s="419"/>
      <c r="I31" s="419"/>
      <c r="J31" s="419"/>
      <c r="K31" s="1"/>
      <c r="L31" s="1"/>
      <c r="M31" s="1"/>
      <c r="N31" s="1"/>
    </row>
    <row r="32" spans="1:14" ht="13.8" x14ac:dyDescent="0.3">
      <c r="A32" s="451" t="s">
        <v>528</v>
      </c>
      <c r="B32" s="451"/>
      <c r="C32" s="451"/>
      <c r="D32" s="451"/>
      <c r="E32" s="451"/>
      <c r="F32" s="451"/>
      <c r="G32" s="451"/>
      <c r="H32" s="451"/>
      <c r="I32" s="451"/>
      <c r="J32" s="451"/>
      <c r="K32" s="1"/>
      <c r="L32" s="1"/>
      <c r="M32" s="1"/>
      <c r="N32" s="1"/>
    </row>
    <row r="33" s="1" customFormat="1" ht="13.8" x14ac:dyDescent="0.3"/>
  </sheetData>
  <mergeCells count="17">
    <mergeCell ref="J2:J3"/>
    <mergeCell ref="A1:J1"/>
    <mergeCell ref="A2:A3"/>
    <mergeCell ref="B2:B3"/>
    <mergeCell ref="C2:C3"/>
    <mergeCell ref="D2:D3"/>
    <mergeCell ref="E2:E3"/>
    <mergeCell ref="F2:F3"/>
    <mergeCell ref="G2:G3"/>
    <mergeCell ref="H2:H3"/>
    <mergeCell ref="I2:I3"/>
    <mergeCell ref="A32:J32"/>
    <mergeCell ref="A27:J27"/>
    <mergeCell ref="A28:J28"/>
    <mergeCell ref="A29:J29"/>
    <mergeCell ref="A30:J30"/>
    <mergeCell ref="A31:J31"/>
  </mergeCells>
  <pageMargins left="0.7" right="0.7" top="0.75" bottom="0.75" header="0.3" footer="0.3"/>
  <pageSetup paperSize="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6"/>
  </sheetPr>
  <dimension ref="A1:M82"/>
  <sheetViews>
    <sheetView topLeftCell="A40" zoomScaleNormal="100" workbookViewId="0">
      <selection activeCell="B44" sqref="B44:K44"/>
    </sheetView>
  </sheetViews>
  <sheetFormatPr defaultColWidth="9.109375" defaultRowHeight="13.8" x14ac:dyDescent="0.3"/>
  <cols>
    <col min="1" max="1" width="44.109375" style="2" customWidth="1"/>
    <col min="2" max="6" width="10.109375" style="1" customWidth="1"/>
    <col min="7" max="7" width="18" style="1" customWidth="1"/>
    <col min="8" max="8" width="14.33203125" style="1" customWidth="1"/>
    <col min="9" max="9" width="15.33203125" style="1" customWidth="1"/>
    <col min="10" max="10" width="14.33203125" style="1" customWidth="1"/>
    <col min="11" max="11" width="15.109375" style="1" customWidth="1"/>
    <col min="12" max="16384" width="9.109375" style="1"/>
  </cols>
  <sheetData>
    <row r="1" spans="1:11" ht="42.75" customHeight="1" x14ac:dyDescent="0.3">
      <c r="A1" s="436" t="s">
        <v>462</v>
      </c>
      <c r="B1" s="516"/>
      <c r="C1" s="516"/>
      <c r="D1" s="516"/>
      <c r="E1" s="516"/>
      <c r="F1" s="516"/>
      <c r="G1" s="516"/>
      <c r="H1" s="516"/>
      <c r="I1" s="516"/>
      <c r="J1" s="516"/>
      <c r="K1" s="517"/>
    </row>
    <row r="2" spans="1:11" s="4" customFormat="1" ht="18.75" customHeight="1" x14ac:dyDescent="0.3">
      <c r="A2" s="462" t="s">
        <v>583</v>
      </c>
      <c r="B2" s="404" t="s">
        <v>18</v>
      </c>
      <c r="C2" s="404"/>
      <c r="D2" s="404"/>
      <c r="E2" s="404"/>
      <c r="F2" s="404"/>
      <c r="G2" s="404"/>
      <c r="H2" s="392" t="s">
        <v>507</v>
      </c>
      <c r="I2" s="527"/>
      <c r="J2" s="527"/>
      <c r="K2" s="526" t="s">
        <v>453</v>
      </c>
    </row>
    <row r="3" spans="1:11" s="4" customFormat="1" ht="52.5" customHeight="1" x14ac:dyDescent="0.3">
      <c r="A3" s="486"/>
      <c r="B3" s="343" t="s">
        <v>19</v>
      </c>
      <c r="C3" s="343" t="s">
        <v>20</v>
      </c>
      <c r="D3" s="343" t="s">
        <v>21</v>
      </c>
      <c r="E3" s="359" t="s">
        <v>22</v>
      </c>
      <c r="F3" s="343" t="s">
        <v>23</v>
      </c>
      <c r="G3" s="343" t="s">
        <v>56</v>
      </c>
      <c r="H3" s="343" t="s">
        <v>454</v>
      </c>
      <c r="I3" s="359" t="s">
        <v>520</v>
      </c>
      <c r="J3" s="343" t="s">
        <v>455</v>
      </c>
      <c r="K3" s="512"/>
    </row>
    <row r="4" spans="1:11" s="5" customFormat="1" x14ac:dyDescent="0.3">
      <c r="A4" s="65" t="s">
        <v>576</v>
      </c>
      <c r="B4" s="360">
        <f>SUM(B5:B10)</f>
        <v>2.3580000000000001</v>
      </c>
      <c r="C4" s="360">
        <f t="shared" ref="C4" si="0">SUM(C5:C10)</f>
        <v>2.0499999999999998</v>
      </c>
      <c r="D4" s="360">
        <f t="shared" ref="D4" si="1">SUM(D5:D10)</f>
        <v>4.266</v>
      </c>
      <c r="E4" s="360">
        <f t="shared" ref="E4" si="2">SUM(E5:E10)</f>
        <v>1</v>
      </c>
      <c r="F4" s="360">
        <f t="shared" ref="F4" si="3">SUM(F5:F10)</f>
        <v>3.6669999999999998</v>
      </c>
      <c r="G4" s="360">
        <f t="shared" ref="G4" si="4">SUM(G5:G10)</f>
        <v>0</v>
      </c>
      <c r="H4" s="360">
        <f t="shared" ref="H4" si="5">SUM(H5:H10)</f>
        <v>4.2000000000000003E-2</v>
      </c>
      <c r="I4" s="360">
        <f t="shared" ref="I4" si="6">SUM(I5:I10)</f>
        <v>0</v>
      </c>
      <c r="J4" s="360">
        <f t="shared" ref="J4" si="7">SUM(J5:J10)</f>
        <v>1.6739999999999999</v>
      </c>
      <c r="K4" s="362">
        <f t="shared" ref="K4" si="8">SUM(K5:K10)</f>
        <v>0</v>
      </c>
    </row>
    <row r="5" spans="1:11" s="5" customFormat="1" x14ac:dyDescent="0.3">
      <c r="A5" s="128" t="s">
        <v>433</v>
      </c>
      <c r="B5" s="351"/>
      <c r="C5" s="352"/>
      <c r="D5" s="352"/>
      <c r="E5" s="352"/>
      <c r="F5" s="352">
        <v>1</v>
      </c>
      <c r="G5" s="352"/>
      <c r="H5" s="352"/>
      <c r="I5" s="352"/>
      <c r="J5" s="352"/>
      <c r="K5" s="353"/>
    </row>
    <row r="6" spans="1:11" s="5" customFormat="1" x14ac:dyDescent="0.3">
      <c r="A6" s="128" t="s">
        <v>434</v>
      </c>
      <c r="B6" s="351">
        <v>2.3580000000000001</v>
      </c>
      <c r="C6" s="352">
        <v>0.55000000000000004</v>
      </c>
      <c r="D6" s="352"/>
      <c r="E6" s="352"/>
      <c r="F6" s="352"/>
      <c r="G6" s="352"/>
      <c r="H6" s="352"/>
      <c r="I6" s="352"/>
      <c r="J6" s="352">
        <v>0.316</v>
      </c>
      <c r="K6" s="353"/>
    </row>
    <row r="7" spans="1:11" s="5" customFormat="1" x14ac:dyDescent="0.3">
      <c r="A7" s="128" t="s">
        <v>430</v>
      </c>
      <c r="B7" s="351"/>
      <c r="C7" s="352"/>
      <c r="D7" s="352"/>
      <c r="E7" s="352"/>
      <c r="F7" s="352">
        <v>1</v>
      </c>
      <c r="G7" s="352"/>
      <c r="H7" s="352"/>
      <c r="I7" s="352"/>
      <c r="J7" s="352"/>
      <c r="K7" s="353"/>
    </row>
    <row r="8" spans="1:11" s="5" customFormat="1" x14ac:dyDescent="0.3">
      <c r="A8" s="128" t="s">
        <v>431</v>
      </c>
      <c r="B8" s="351"/>
      <c r="C8" s="352">
        <v>1.5</v>
      </c>
      <c r="D8" s="352">
        <v>2.7440000000000002</v>
      </c>
      <c r="E8" s="352">
        <v>1</v>
      </c>
      <c r="F8" s="352"/>
      <c r="G8" s="352"/>
      <c r="H8" s="352"/>
      <c r="I8" s="352"/>
      <c r="J8" s="352"/>
      <c r="K8" s="353"/>
    </row>
    <row r="9" spans="1:11" s="5" customFormat="1" x14ac:dyDescent="0.3">
      <c r="A9" s="128" t="s">
        <v>432</v>
      </c>
      <c r="B9" s="351"/>
      <c r="C9" s="352"/>
      <c r="D9" s="352">
        <v>0.52200000000000002</v>
      </c>
      <c r="E9" s="352"/>
      <c r="F9" s="352">
        <v>1.667</v>
      </c>
      <c r="G9" s="352"/>
      <c r="H9" s="352"/>
      <c r="I9" s="352"/>
      <c r="J9" s="352">
        <v>1.333</v>
      </c>
      <c r="K9" s="353"/>
    </row>
    <row r="10" spans="1:11" s="5" customFormat="1" x14ac:dyDescent="0.3">
      <c r="A10" s="128" t="s">
        <v>435</v>
      </c>
      <c r="B10" s="351"/>
      <c r="C10" s="352"/>
      <c r="D10" s="352">
        <v>1</v>
      </c>
      <c r="E10" s="352"/>
      <c r="F10" s="352"/>
      <c r="G10" s="352"/>
      <c r="H10" s="352">
        <v>4.2000000000000003E-2</v>
      </c>
      <c r="I10" s="352"/>
      <c r="J10" s="352">
        <v>2.5000000000000001E-2</v>
      </c>
      <c r="K10" s="353"/>
    </row>
    <row r="11" spans="1:11" s="5" customFormat="1" ht="27.6" x14ac:dyDescent="0.3">
      <c r="A11" s="128" t="s">
        <v>463</v>
      </c>
      <c r="B11" s="351">
        <v>1</v>
      </c>
      <c r="C11" s="352"/>
      <c r="D11" s="352">
        <v>2.9529999999999998</v>
      </c>
      <c r="E11" s="352">
        <v>1</v>
      </c>
      <c r="F11" s="352">
        <v>3.6669999999999998</v>
      </c>
      <c r="G11" s="352"/>
      <c r="H11" s="352">
        <v>4.2000000000000003E-2</v>
      </c>
      <c r="I11" s="352"/>
      <c r="J11" s="352">
        <v>0.108</v>
      </c>
      <c r="K11" s="353"/>
    </row>
    <row r="12" spans="1:11" s="5" customFormat="1" x14ac:dyDescent="0.3">
      <c r="A12" s="65" t="s">
        <v>584</v>
      </c>
      <c r="B12" s="360">
        <f>SUM(B13:B18)</f>
        <v>0</v>
      </c>
      <c r="C12" s="360">
        <f t="shared" ref="C12" si="9">SUM(C13:C18)</f>
        <v>0</v>
      </c>
      <c r="D12" s="360">
        <f t="shared" ref="D12" si="10">SUM(D13:D18)</f>
        <v>0.57499999999999996</v>
      </c>
      <c r="E12" s="360">
        <f t="shared" ref="E12" si="11">SUM(E13:E18)</f>
        <v>0</v>
      </c>
      <c r="F12" s="360">
        <f t="shared" ref="F12" si="12">SUM(F13:F18)</f>
        <v>0</v>
      </c>
      <c r="G12" s="360">
        <f t="shared" ref="G12" si="13">SUM(G13:G18)</f>
        <v>0</v>
      </c>
      <c r="H12" s="360">
        <f t="shared" ref="H12" si="14">SUM(H13:H18)</f>
        <v>0</v>
      </c>
      <c r="I12" s="360">
        <f t="shared" ref="I12" si="15">SUM(I13:I18)</f>
        <v>0</v>
      </c>
      <c r="J12" s="360">
        <f t="shared" ref="J12" si="16">SUM(J13:J18)</f>
        <v>0.84499999999999997</v>
      </c>
      <c r="K12" s="362">
        <f t="shared" ref="K12" si="17">SUM(K13:K18)</f>
        <v>0</v>
      </c>
    </row>
    <row r="13" spans="1:11" s="5" customFormat="1" x14ac:dyDescent="0.3">
      <c r="A13" s="128" t="s">
        <v>433</v>
      </c>
      <c r="B13" s="351"/>
      <c r="C13" s="352"/>
      <c r="D13" s="352"/>
      <c r="E13" s="352"/>
      <c r="F13" s="352"/>
      <c r="G13" s="352"/>
      <c r="H13" s="352"/>
      <c r="I13" s="352"/>
      <c r="J13" s="352"/>
      <c r="K13" s="353"/>
    </row>
    <row r="14" spans="1:11" s="5" customFormat="1" x14ac:dyDescent="0.3">
      <c r="A14" s="128" t="s">
        <v>434</v>
      </c>
      <c r="B14" s="351"/>
      <c r="C14" s="352"/>
      <c r="D14" s="352"/>
      <c r="E14" s="352"/>
      <c r="F14" s="352"/>
      <c r="G14" s="352"/>
      <c r="H14" s="352"/>
      <c r="I14" s="352"/>
      <c r="J14" s="352"/>
      <c r="K14" s="353"/>
    </row>
    <row r="15" spans="1:11" s="5" customFormat="1" x14ac:dyDescent="0.3">
      <c r="A15" s="128" t="s">
        <v>430</v>
      </c>
      <c r="B15" s="351"/>
      <c r="C15" s="352"/>
      <c r="D15" s="352"/>
      <c r="E15" s="352"/>
      <c r="F15" s="352"/>
      <c r="G15" s="352"/>
      <c r="H15" s="352"/>
      <c r="I15" s="352"/>
      <c r="J15" s="352"/>
      <c r="K15" s="353"/>
    </row>
    <row r="16" spans="1:11" s="5" customFormat="1" x14ac:dyDescent="0.3">
      <c r="A16" s="128" t="s">
        <v>431</v>
      </c>
      <c r="B16" s="351"/>
      <c r="C16" s="352"/>
      <c r="D16" s="352">
        <v>0.57499999999999996</v>
      </c>
      <c r="E16" s="352"/>
      <c r="F16" s="352"/>
      <c r="G16" s="352"/>
      <c r="H16" s="352"/>
      <c r="I16" s="352"/>
      <c r="J16" s="352"/>
      <c r="K16" s="353"/>
    </row>
    <row r="17" spans="1:12" s="5" customFormat="1" x14ac:dyDescent="0.3">
      <c r="A17" s="128" t="s">
        <v>432</v>
      </c>
      <c r="B17" s="351"/>
      <c r="C17" s="352"/>
      <c r="D17" s="352"/>
      <c r="E17" s="352"/>
      <c r="F17" s="352"/>
      <c r="G17" s="352"/>
      <c r="H17" s="352"/>
      <c r="I17" s="352"/>
      <c r="J17" s="352"/>
      <c r="K17" s="353"/>
    </row>
    <row r="18" spans="1:12" s="5" customFormat="1" x14ac:dyDescent="0.3">
      <c r="A18" s="128" t="s">
        <v>435</v>
      </c>
      <c r="B18" s="351"/>
      <c r="C18" s="352"/>
      <c r="D18" s="352"/>
      <c r="E18" s="352"/>
      <c r="F18" s="352"/>
      <c r="G18" s="352"/>
      <c r="H18" s="352"/>
      <c r="I18" s="352"/>
      <c r="J18" s="352">
        <v>0.84499999999999997</v>
      </c>
      <c r="K18" s="353"/>
    </row>
    <row r="19" spans="1:12" s="5" customFormat="1" ht="27.6" x14ac:dyDescent="0.3">
      <c r="A19" s="128" t="s">
        <v>463</v>
      </c>
      <c r="B19" s="351"/>
      <c r="C19" s="352"/>
      <c r="D19" s="352"/>
      <c r="E19" s="352"/>
      <c r="F19" s="352"/>
      <c r="G19" s="352"/>
      <c r="H19" s="352"/>
      <c r="I19" s="352"/>
      <c r="J19" s="352">
        <v>0.84499999999999997</v>
      </c>
      <c r="K19" s="353"/>
    </row>
    <row r="20" spans="1:12" s="5" customFormat="1" x14ac:dyDescent="0.3">
      <c r="A20" s="65" t="s">
        <v>574</v>
      </c>
      <c r="B20" s="360">
        <f>SUM(B21:B26)</f>
        <v>0.88400000000000001</v>
      </c>
      <c r="C20" s="360">
        <f t="shared" ref="C20" si="18">SUM(C21:C26)</f>
        <v>2</v>
      </c>
      <c r="D20" s="360">
        <f t="shared" ref="D20" si="19">SUM(D21:D26)</f>
        <v>1.833</v>
      </c>
      <c r="E20" s="360">
        <f t="shared" ref="E20" si="20">SUM(E21:E26)</f>
        <v>2.5999999999999996</v>
      </c>
      <c r="F20" s="360">
        <f t="shared" ref="F20" si="21">SUM(F21:F26)</f>
        <v>0</v>
      </c>
      <c r="G20" s="360">
        <f t="shared" ref="G20" si="22">SUM(G21:G26)</f>
        <v>0</v>
      </c>
      <c r="H20" s="360">
        <f t="shared" ref="H20" si="23">SUM(H21:H26)</f>
        <v>0</v>
      </c>
      <c r="I20" s="360">
        <f t="shared" ref="I20" si="24">SUM(I21:I26)</f>
        <v>0</v>
      </c>
      <c r="J20" s="360">
        <f t="shared" ref="J20" si="25">SUM(J21:J26)</f>
        <v>0</v>
      </c>
      <c r="K20" s="362">
        <f t="shared" ref="K20" si="26">SUM(K21:K26)</f>
        <v>7.3999999999999996E-2</v>
      </c>
    </row>
    <row r="21" spans="1:12" s="5" customFormat="1" x14ac:dyDescent="0.3">
      <c r="A21" s="128" t="s">
        <v>433</v>
      </c>
      <c r="B21" s="351"/>
      <c r="C21" s="352"/>
      <c r="D21" s="352"/>
      <c r="E21" s="352"/>
      <c r="F21" s="352"/>
      <c r="G21" s="352"/>
      <c r="H21" s="352"/>
      <c r="I21" s="352"/>
      <c r="J21" s="352"/>
      <c r="K21" s="353"/>
    </row>
    <row r="22" spans="1:12" s="5" customFormat="1" x14ac:dyDescent="0.3">
      <c r="A22" s="128" t="s">
        <v>434</v>
      </c>
      <c r="B22" s="351">
        <v>0.88400000000000001</v>
      </c>
      <c r="C22" s="352">
        <v>1</v>
      </c>
      <c r="D22" s="352">
        <v>0.5</v>
      </c>
      <c r="E22" s="352">
        <v>0.2</v>
      </c>
      <c r="F22" s="352"/>
      <c r="G22" s="352"/>
      <c r="H22" s="352"/>
      <c r="I22" s="352"/>
      <c r="J22" s="352"/>
      <c r="K22" s="353"/>
    </row>
    <row r="23" spans="1:12" s="5" customFormat="1" x14ac:dyDescent="0.3">
      <c r="A23" s="128" t="s">
        <v>430</v>
      </c>
      <c r="B23" s="351"/>
      <c r="C23" s="352"/>
      <c r="D23" s="352"/>
      <c r="E23" s="352"/>
      <c r="F23" s="352"/>
      <c r="G23" s="352"/>
      <c r="H23" s="352"/>
      <c r="I23" s="352"/>
      <c r="J23" s="352"/>
      <c r="K23" s="353"/>
    </row>
    <row r="24" spans="1:12" s="5" customFormat="1" x14ac:dyDescent="0.3">
      <c r="A24" s="128" t="s">
        <v>431</v>
      </c>
      <c r="B24" s="351"/>
      <c r="C24" s="352">
        <v>1</v>
      </c>
      <c r="D24" s="352">
        <v>1.333</v>
      </c>
      <c r="E24" s="352">
        <v>1.4</v>
      </c>
      <c r="F24" s="352"/>
      <c r="G24" s="352"/>
      <c r="H24" s="352"/>
      <c r="I24" s="352"/>
      <c r="J24" s="352"/>
      <c r="K24" s="353">
        <v>7.3999999999999996E-2</v>
      </c>
    </row>
    <row r="25" spans="1:12" s="5" customFormat="1" x14ac:dyDescent="0.3">
      <c r="A25" s="128" t="s">
        <v>432</v>
      </c>
      <c r="B25" s="351"/>
      <c r="C25" s="352"/>
      <c r="D25" s="352"/>
      <c r="E25" s="352"/>
      <c r="F25" s="352"/>
      <c r="G25" s="352"/>
      <c r="H25" s="352"/>
      <c r="I25" s="352"/>
      <c r="J25" s="352"/>
      <c r="K25" s="353"/>
    </row>
    <row r="26" spans="1:12" s="5" customFormat="1" x14ac:dyDescent="0.3">
      <c r="A26" s="128" t="s">
        <v>435</v>
      </c>
      <c r="B26" s="351"/>
      <c r="C26" s="352"/>
      <c r="D26" s="352"/>
      <c r="E26" s="352">
        <v>1</v>
      </c>
      <c r="F26" s="352"/>
      <c r="G26" s="352"/>
      <c r="H26" s="352"/>
      <c r="I26" s="352"/>
      <c r="J26" s="352"/>
      <c r="K26" s="353"/>
    </row>
    <row r="27" spans="1:12" s="5" customFormat="1" ht="28.2" thickBot="1" x14ac:dyDescent="0.35">
      <c r="A27" s="128" t="s">
        <v>463</v>
      </c>
      <c r="B27" s="351">
        <v>0.88400000000000001</v>
      </c>
      <c r="C27" s="352">
        <v>1</v>
      </c>
      <c r="D27" s="352">
        <v>1.333</v>
      </c>
      <c r="E27" s="352">
        <v>2</v>
      </c>
      <c r="F27" s="352"/>
      <c r="G27" s="352"/>
      <c r="H27" s="352"/>
      <c r="I27" s="352"/>
      <c r="J27" s="352"/>
      <c r="K27" s="353">
        <v>7.3999999999999996E-2</v>
      </c>
    </row>
    <row r="28" spans="1:12" x14ac:dyDescent="0.3">
      <c r="A28" s="104" t="s">
        <v>580</v>
      </c>
      <c r="B28" s="350">
        <f>SUM(B29:B34)</f>
        <v>1.583</v>
      </c>
      <c r="C28" s="350">
        <f t="shared" ref="C28:K28" si="27">SUM(C29:C34)</f>
        <v>5.0010000000000003</v>
      </c>
      <c r="D28" s="350">
        <f t="shared" si="27"/>
        <v>6.6349999999999998</v>
      </c>
      <c r="E28" s="350">
        <f t="shared" si="27"/>
        <v>1.034</v>
      </c>
      <c r="F28" s="350">
        <f t="shared" si="27"/>
        <v>2.5110000000000001</v>
      </c>
      <c r="G28" s="350">
        <f t="shared" si="27"/>
        <v>0</v>
      </c>
      <c r="H28" s="350">
        <f t="shared" si="27"/>
        <v>0</v>
      </c>
      <c r="I28" s="350">
        <f t="shared" si="27"/>
        <v>0</v>
      </c>
      <c r="J28" s="350">
        <f t="shared" si="27"/>
        <v>3.9459999999999997</v>
      </c>
      <c r="K28" s="361">
        <f t="shared" si="27"/>
        <v>4.1640000000000006</v>
      </c>
      <c r="L28" s="5"/>
    </row>
    <row r="29" spans="1:12" x14ac:dyDescent="0.3">
      <c r="A29" s="128" t="s">
        <v>433</v>
      </c>
      <c r="B29" s="351"/>
      <c r="C29" s="352"/>
      <c r="D29" s="352"/>
      <c r="E29" s="352"/>
      <c r="F29" s="352"/>
      <c r="G29" s="352"/>
      <c r="H29" s="352"/>
      <c r="I29" s="352"/>
      <c r="J29" s="352"/>
      <c r="K29" s="353"/>
      <c r="L29" s="5"/>
    </row>
    <row r="30" spans="1:12" x14ac:dyDescent="0.3">
      <c r="A30" s="128" t="s">
        <v>434</v>
      </c>
      <c r="B30" s="351">
        <v>0.88300000000000001</v>
      </c>
      <c r="C30" s="352">
        <v>0.2</v>
      </c>
      <c r="D30" s="352">
        <v>0.45</v>
      </c>
      <c r="E30" s="352"/>
      <c r="F30" s="352"/>
      <c r="G30" s="352"/>
      <c r="H30" s="352"/>
      <c r="I30" s="352"/>
      <c r="J30" s="352">
        <v>0.65800000000000003</v>
      </c>
      <c r="K30" s="353">
        <v>9.1999999999999998E-2</v>
      </c>
      <c r="L30" s="5"/>
    </row>
    <row r="31" spans="1:12" x14ac:dyDescent="0.3">
      <c r="A31" s="128" t="s">
        <v>430</v>
      </c>
      <c r="B31" s="351"/>
      <c r="C31" s="352"/>
      <c r="D31" s="352"/>
      <c r="E31" s="352"/>
      <c r="F31" s="352"/>
      <c r="G31" s="352"/>
      <c r="H31" s="352"/>
      <c r="I31" s="352"/>
      <c r="J31" s="352"/>
      <c r="K31" s="353"/>
      <c r="L31" s="5"/>
    </row>
    <row r="32" spans="1:12" x14ac:dyDescent="0.3">
      <c r="A32" s="128" t="s">
        <v>431</v>
      </c>
      <c r="B32" s="351">
        <v>0.7</v>
      </c>
      <c r="C32" s="352">
        <v>4.8010000000000002</v>
      </c>
      <c r="D32" s="352">
        <v>5.6929999999999996</v>
      </c>
      <c r="E32" s="352">
        <v>0.93400000000000005</v>
      </c>
      <c r="F32" s="352">
        <v>0.82699999999999996</v>
      </c>
      <c r="G32" s="352"/>
      <c r="H32" s="352"/>
      <c r="I32" s="352"/>
      <c r="J32" s="352">
        <v>1.23</v>
      </c>
      <c r="K32" s="353">
        <v>1.7090000000000001</v>
      </c>
      <c r="L32" s="5"/>
    </row>
    <row r="33" spans="1:12" x14ac:dyDescent="0.3">
      <c r="A33" s="128" t="s">
        <v>432</v>
      </c>
      <c r="B33" s="351"/>
      <c r="C33" s="352"/>
      <c r="D33" s="352"/>
      <c r="E33" s="352"/>
      <c r="F33" s="352"/>
      <c r="G33" s="352"/>
      <c r="H33" s="352"/>
      <c r="I33" s="352"/>
      <c r="J33" s="352">
        <v>1.1499999999999999</v>
      </c>
      <c r="K33" s="353">
        <v>0.55900000000000005</v>
      </c>
      <c r="L33" s="5"/>
    </row>
    <row r="34" spans="1:12" x14ac:dyDescent="0.3">
      <c r="A34" s="128" t="s">
        <v>435</v>
      </c>
      <c r="B34" s="351"/>
      <c r="C34" s="352"/>
      <c r="D34" s="352">
        <v>0.49199999999999999</v>
      </c>
      <c r="E34" s="352">
        <v>0.1</v>
      </c>
      <c r="F34" s="352">
        <v>1.6839999999999999</v>
      </c>
      <c r="G34" s="352"/>
      <c r="H34" s="352"/>
      <c r="I34" s="352"/>
      <c r="J34" s="352">
        <v>0.90800000000000003</v>
      </c>
      <c r="K34" s="353">
        <v>1.804</v>
      </c>
      <c r="L34" s="5"/>
    </row>
    <row r="35" spans="1:12" ht="27.6" x14ac:dyDescent="0.3">
      <c r="A35" s="128" t="s">
        <v>463</v>
      </c>
      <c r="B35" s="351"/>
      <c r="C35" s="352">
        <v>1.95</v>
      </c>
      <c r="D35" s="352">
        <v>1.744</v>
      </c>
      <c r="E35" s="352">
        <v>0.48899999999999999</v>
      </c>
      <c r="F35" s="352">
        <v>2.0369999999999999</v>
      </c>
      <c r="G35" s="352"/>
      <c r="H35" s="352"/>
      <c r="I35" s="352"/>
      <c r="J35" s="352">
        <v>0.40799999999999997</v>
      </c>
      <c r="K35" s="353">
        <v>1.8979999999999999</v>
      </c>
      <c r="L35" s="5"/>
    </row>
    <row r="36" spans="1:12" x14ac:dyDescent="0.3">
      <c r="A36" s="65" t="s">
        <v>577</v>
      </c>
      <c r="B36" s="360">
        <f>SUM(B37:B42)</f>
        <v>1.4</v>
      </c>
      <c r="C36" s="360">
        <f t="shared" ref="C36" si="28">SUM(C37:C42)</f>
        <v>1.7470000000000001</v>
      </c>
      <c r="D36" s="360">
        <f t="shared" ref="D36" si="29">SUM(D37:D42)</f>
        <v>4.6669999999999998</v>
      </c>
      <c r="E36" s="360">
        <f t="shared" ref="E36" si="30">SUM(E37:E42)</f>
        <v>8.3000000000000004E-2</v>
      </c>
      <c r="F36" s="360">
        <f t="shared" ref="F36" si="31">SUM(F37:F42)</f>
        <v>0.5</v>
      </c>
      <c r="G36" s="360">
        <f t="shared" ref="G36" si="32">SUM(G37:G42)</f>
        <v>0</v>
      </c>
      <c r="H36" s="360">
        <f t="shared" ref="H36" si="33">SUM(H37:H42)</f>
        <v>0.25</v>
      </c>
      <c r="I36" s="360">
        <f t="shared" ref="I36" si="34">SUM(I37:I42)</f>
        <v>0</v>
      </c>
      <c r="J36" s="360">
        <f t="shared" ref="J36" si="35">SUM(J37:J42)</f>
        <v>0</v>
      </c>
      <c r="K36" s="362">
        <f t="shared" ref="K36" si="36">SUM(K37:K42)</f>
        <v>0.65999999999999992</v>
      </c>
      <c r="L36" s="5"/>
    </row>
    <row r="37" spans="1:12" x14ac:dyDescent="0.3">
      <c r="A37" s="128" t="s">
        <v>433</v>
      </c>
      <c r="B37" s="351"/>
      <c r="C37" s="352"/>
      <c r="D37" s="352"/>
      <c r="E37" s="352"/>
      <c r="F37" s="352"/>
      <c r="G37" s="352"/>
      <c r="H37" s="352"/>
      <c r="I37" s="352"/>
      <c r="J37" s="352"/>
      <c r="K37" s="353"/>
      <c r="L37" s="5"/>
    </row>
    <row r="38" spans="1:12" x14ac:dyDescent="0.3">
      <c r="A38" s="128" t="s">
        <v>434</v>
      </c>
      <c r="B38" s="351"/>
      <c r="C38" s="352"/>
      <c r="D38" s="352">
        <v>1.167</v>
      </c>
      <c r="E38" s="352"/>
      <c r="F38" s="352"/>
      <c r="G38" s="352"/>
      <c r="H38" s="352"/>
      <c r="I38" s="352"/>
      <c r="J38" s="352"/>
      <c r="K38" s="353"/>
      <c r="L38" s="5"/>
    </row>
    <row r="39" spans="1:12" x14ac:dyDescent="0.3">
      <c r="A39" s="128" t="s">
        <v>430</v>
      </c>
      <c r="B39" s="351"/>
      <c r="C39" s="352"/>
      <c r="D39" s="352"/>
      <c r="E39" s="352"/>
      <c r="F39" s="352"/>
      <c r="G39" s="352"/>
      <c r="H39" s="352"/>
      <c r="I39" s="352"/>
      <c r="J39" s="352"/>
      <c r="K39" s="353"/>
      <c r="L39" s="5"/>
    </row>
    <row r="40" spans="1:12" x14ac:dyDescent="0.3">
      <c r="A40" s="128" t="s">
        <v>431</v>
      </c>
      <c r="B40" s="351">
        <v>1.4</v>
      </c>
      <c r="C40" s="352">
        <v>1.7470000000000001</v>
      </c>
      <c r="D40" s="352">
        <v>3.5</v>
      </c>
      <c r="E40" s="352"/>
      <c r="F40" s="352"/>
      <c r="G40" s="352"/>
      <c r="H40" s="352"/>
      <c r="I40" s="352"/>
      <c r="J40" s="352"/>
      <c r="K40" s="353"/>
      <c r="L40" s="5"/>
    </row>
    <row r="41" spans="1:12" x14ac:dyDescent="0.3">
      <c r="A41" s="128" t="s">
        <v>432</v>
      </c>
      <c r="B41" s="351"/>
      <c r="C41" s="352"/>
      <c r="D41" s="352"/>
      <c r="E41" s="352"/>
      <c r="F41" s="352"/>
      <c r="G41" s="352"/>
      <c r="H41" s="352">
        <v>0.25</v>
      </c>
      <c r="I41" s="352"/>
      <c r="J41" s="352"/>
      <c r="K41" s="353">
        <v>0.47</v>
      </c>
      <c r="L41" s="5"/>
    </row>
    <row r="42" spans="1:12" x14ac:dyDescent="0.3">
      <c r="A42" s="128" t="s">
        <v>435</v>
      </c>
      <c r="B42" s="351"/>
      <c r="C42" s="352"/>
      <c r="D42" s="352"/>
      <c r="E42" s="352">
        <v>8.3000000000000004E-2</v>
      </c>
      <c r="F42" s="352">
        <v>0.5</v>
      </c>
      <c r="G42" s="352"/>
      <c r="H42" s="352"/>
      <c r="I42" s="352"/>
      <c r="J42" s="352"/>
      <c r="K42" s="353">
        <v>0.19</v>
      </c>
      <c r="L42" s="5"/>
    </row>
    <row r="43" spans="1:12" ht="27.6" x14ac:dyDescent="0.3">
      <c r="A43" s="128" t="s">
        <v>463</v>
      </c>
      <c r="B43" s="351">
        <v>1.1000000000000001</v>
      </c>
      <c r="C43" s="352">
        <v>1.6839999999999999</v>
      </c>
      <c r="D43" s="352">
        <v>4</v>
      </c>
      <c r="E43" s="352"/>
      <c r="F43" s="352">
        <v>0.5</v>
      </c>
      <c r="G43" s="352"/>
      <c r="H43" s="352"/>
      <c r="I43" s="352"/>
      <c r="J43" s="352"/>
      <c r="K43" s="353">
        <v>9.5000000000000001E-2</v>
      </c>
      <c r="L43" s="5"/>
    </row>
    <row r="44" spans="1:12" x14ac:dyDescent="0.3">
      <c r="A44" s="65" t="s">
        <v>578</v>
      </c>
      <c r="B44" s="360">
        <f>SUM(B45:B50)</f>
        <v>0.05</v>
      </c>
      <c r="C44" s="360">
        <f t="shared" ref="C44" si="37">SUM(C45:C50)</f>
        <v>3.633</v>
      </c>
      <c r="D44" s="360">
        <f t="shared" ref="D44" si="38">SUM(D45:D50)</f>
        <v>7.8479999999999999</v>
      </c>
      <c r="E44" s="360">
        <f t="shared" ref="E44" si="39">SUM(E45:E50)</f>
        <v>0</v>
      </c>
      <c r="F44" s="360">
        <f t="shared" ref="F44" si="40">SUM(F45:F50)</f>
        <v>0</v>
      </c>
      <c r="G44" s="360">
        <f t="shared" ref="G44" si="41">SUM(G45:G50)</f>
        <v>0</v>
      </c>
      <c r="H44" s="360">
        <f t="shared" ref="H44" si="42">SUM(H45:H50)</f>
        <v>6.633</v>
      </c>
      <c r="I44" s="360">
        <f t="shared" ref="I44" si="43">SUM(I45:I50)</f>
        <v>0</v>
      </c>
      <c r="J44" s="360">
        <f t="shared" ref="J44" si="44">SUM(J45:J50)</f>
        <v>11.864999999999998</v>
      </c>
      <c r="K44" s="362">
        <f t="shared" ref="K44" si="45">SUM(K45:K50)</f>
        <v>1.2549999999999999</v>
      </c>
      <c r="L44" s="5"/>
    </row>
    <row r="45" spans="1:12" x14ac:dyDescent="0.3">
      <c r="A45" s="128" t="s">
        <v>433</v>
      </c>
      <c r="B45" s="351"/>
      <c r="C45" s="352"/>
      <c r="D45" s="352"/>
      <c r="E45" s="352"/>
      <c r="F45" s="352"/>
      <c r="G45" s="352"/>
      <c r="H45" s="352"/>
      <c r="I45" s="352"/>
      <c r="J45" s="352"/>
      <c r="K45" s="353"/>
      <c r="L45" s="5"/>
    </row>
    <row r="46" spans="1:12" x14ac:dyDescent="0.3">
      <c r="A46" s="128" t="s">
        <v>434</v>
      </c>
      <c r="B46" s="351"/>
      <c r="C46" s="352"/>
      <c r="D46" s="352"/>
      <c r="E46" s="352"/>
      <c r="F46" s="352"/>
      <c r="G46" s="352"/>
      <c r="H46" s="352"/>
      <c r="I46" s="352"/>
      <c r="J46" s="352"/>
      <c r="K46" s="353"/>
      <c r="L46" s="5"/>
    </row>
    <row r="47" spans="1:12" x14ac:dyDescent="0.3">
      <c r="A47" s="128" t="s">
        <v>430</v>
      </c>
      <c r="B47" s="351"/>
      <c r="C47" s="352"/>
      <c r="D47" s="352"/>
      <c r="E47" s="352"/>
      <c r="F47" s="352"/>
      <c r="G47" s="352"/>
      <c r="H47" s="352"/>
      <c r="I47" s="352"/>
      <c r="J47" s="352"/>
      <c r="K47" s="353"/>
      <c r="L47" s="5"/>
    </row>
    <row r="48" spans="1:12" x14ac:dyDescent="0.3">
      <c r="A48" s="128" t="s">
        <v>431</v>
      </c>
      <c r="B48" s="351">
        <v>0.05</v>
      </c>
      <c r="C48" s="352">
        <v>0.3</v>
      </c>
      <c r="D48" s="352">
        <v>5.633</v>
      </c>
      <c r="E48" s="352"/>
      <c r="F48" s="352"/>
      <c r="G48" s="352"/>
      <c r="H48" s="352">
        <v>0.33300000000000002</v>
      </c>
      <c r="I48" s="352"/>
      <c r="J48" s="352">
        <v>3.383</v>
      </c>
      <c r="K48" s="353">
        <v>8.8999999999999996E-2</v>
      </c>
      <c r="L48" s="5"/>
    </row>
    <row r="49" spans="1:12" x14ac:dyDescent="0.3">
      <c r="A49" s="128" t="s">
        <v>432</v>
      </c>
      <c r="B49" s="351"/>
      <c r="C49" s="352"/>
      <c r="D49" s="352"/>
      <c r="E49" s="352"/>
      <c r="F49" s="352"/>
      <c r="G49" s="352"/>
      <c r="H49" s="352">
        <v>2.3929999999999998</v>
      </c>
      <c r="I49" s="352"/>
      <c r="J49" s="352">
        <v>1.6879999999999999</v>
      </c>
      <c r="K49" s="353"/>
      <c r="L49" s="5"/>
    </row>
    <row r="50" spans="1:12" x14ac:dyDescent="0.3">
      <c r="A50" s="128" t="s">
        <v>435</v>
      </c>
      <c r="B50" s="351"/>
      <c r="C50" s="352">
        <v>3.3330000000000002</v>
      </c>
      <c r="D50" s="352">
        <v>2.2149999999999999</v>
      </c>
      <c r="E50" s="352"/>
      <c r="F50" s="352"/>
      <c r="G50" s="352"/>
      <c r="H50" s="352">
        <v>3.907</v>
      </c>
      <c r="I50" s="352"/>
      <c r="J50" s="352">
        <v>6.7939999999999996</v>
      </c>
      <c r="K50" s="353">
        <v>1.1659999999999999</v>
      </c>
      <c r="L50" s="5"/>
    </row>
    <row r="51" spans="1:12" ht="27.6" x14ac:dyDescent="0.3">
      <c r="A51" s="128" t="s">
        <v>463</v>
      </c>
      <c r="B51" s="351"/>
      <c r="C51" s="352">
        <v>1</v>
      </c>
      <c r="D51" s="352">
        <v>1.9650000000000001</v>
      </c>
      <c r="E51" s="352"/>
      <c r="F51" s="352"/>
      <c r="G51" s="352"/>
      <c r="H51" s="352">
        <v>3.8690000000000002</v>
      </c>
      <c r="I51" s="352"/>
      <c r="J51" s="352">
        <v>6.8179999999999996</v>
      </c>
      <c r="K51" s="353">
        <v>0.255</v>
      </c>
      <c r="L51" s="5"/>
    </row>
    <row r="52" spans="1:12" x14ac:dyDescent="0.3">
      <c r="A52" s="65" t="s">
        <v>604</v>
      </c>
      <c r="B52" s="360">
        <f>SUM(B53:B58)</f>
        <v>0</v>
      </c>
      <c r="C52" s="360">
        <f t="shared" ref="C52" si="46">SUM(C53:C58)</f>
        <v>0</v>
      </c>
      <c r="D52" s="360">
        <f t="shared" ref="D52" si="47">SUM(D53:D58)</f>
        <v>0</v>
      </c>
      <c r="E52" s="360">
        <f t="shared" ref="E52" si="48">SUM(E53:E58)</f>
        <v>0</v>
      </c>
      <c r="F52" s="360">
        <f t="shared" ref="F52" si="49">SUM(F53:F58)</f>
        <v>0</v>
      </c>
      <c r="G52" s="360">
        <f t="shared" ref="G52" si="50">SUM(G53:G58)</f>
        <v>3.5</v>
      </c>
      <c r="H52" s="360">
        <f t="shared" ref="H52" si="51">SUM(H53:H58)</f>
        <v>1.1279999999999999</v>
      </c>
      <c r="I52" s="360">
        <f t="shared" ref="I52" si="52">SUM(I53:I58)</f>
        <v>0</v>
      </c>
      <c r="J52" s="360">
        <f t="shared" ref="J52" si="53">SUM(J53:J58)</f>
        <v>2.758</v>
      </c>
      <c r="K52" s="362">
        <f t="shared" ref="K52" si="54">SUM(K53:K58)</f>
        <v>0</v>
      </c>
      <c r="L52" s="5"/>
    </row>
    <row r="53" spans="1:12" x14ac:dyDescent="0.3">
      <c r="A53" s="128" t="s">
        <v>433</v>
      </c>
      <c r="B53" s="351"/>
      <c r="C53" s="352"/>
      <c r="D53" s="352"/>
      <c r="E53" s="352"/>
      <c r="F53" s="352"/>
      <c r="G53" s="352"/>
      <c r="H53" s="352"/>
      <c r="I53" s="352"/>
      <c r="J53" s="352"/>
      <c r="K53" s="353"/>
      <c r="L53" s="5"/>
    </row>
    <row r="54" spans="1:12" x14ac:dyDescent="0.3">
      <c r="A54" s="128" t="s">
        <v>434</v>
      </c>
      <c r="B54" s="351"/>
      <c r="C54" s="352"/>
      <c r="D54" s="352"/>
      <c r="E54" s="352"/>
      <c r="F54" s="352"/>
      <c r="G54" s="352">
        <v>2</v>
      </c>
      <c r="H54" s="352"/>
      <c r="I54" s="352"/>
      <c r="J54" s="352"/>
      <c r="K54" s="353"/>
      <c r="L54" s="5"/>
    </row>
    <row r="55" spans="1:12" x14ac:dyDescent="0.3">
      <c r="A55" s="128" t="s">
        <v>430</v>
      </c>
      <c r="B55" s="351"/>
      <c r="C55" s="352"/>
      <c r="D55" s="352"/>
      <c r="E55" s="352"/>
      <c r="F55" s="352"/>
      <c r="G55" s="352"/>
      <c r="H55" s="352"/>
      <c r="I55" s="352"/>
      <c r="J55" s="352"/>
      <c r="K55" s="353"/>
      <c r="L55" s="5"/>
    </row>
    <row r="56" spans="1:12" x14ac:dyDescent="0.3">
      <c r="A56" s="128" t="s">
        <v>431</v>
      </c>
      <c r="B56" s="351"/>
      <c r="C56" s="352"/>
      <c r="D56" s="352"/>
      <c r="E56" s="352"/>
      <c r="F56" s="352"/>
      <c r="G56" s="352">
        <v>0.2</v>
      </c>
      <c r="H56" s="352"/>
      <c r="I56" s="352"/>
      <c r="J56" s="352">
        <v>0.5</v>
      </c>
      <c r="K56" s="353"/>
      <c r="L56" s="5"/>
    </row>
    <row r="57" spans="1:12" x14ac:dyDescent="0.3">
      <c r="A57" s="128" t="s">
        <v>432</v>
      </c>
      <c r="B57" s="351"/>
      <c r="C57" s="352"/>
      <c r="D57" s="352"/>
      <c r="E57" s="352"/>
      <c r="F57" s="352"/>
      <c r="G57" s="352"/>
      <c r="H57" s="352">
        <v>1.1279999999999999</v>
      </c>
      <c r="I57" s="352"/>
      <c r="J57" s="352"/>
      <c r="K57" s="353"/>
      <c r="L57" s="5"/>
    </row>
    <row r="58" spans="1:12" x14ac:dyDescent="0.3">
      <c r="A58" s="128" t="s">
        <v>435</v>
      </c>
      <c r="B58" s="351"/>
      <c r="C58" s="352"/>
      <c r="D58" s="352"/>
      <c r="E58" s="352"/>
      <c r="F58" s="352"/>
      <c r="G58" s="352">
        <v>1.3</v>
      </c>
      <c r="H58" s="352"/>
      <c r="I58" s="352"/>
      <c r="J58" s="352">
        <v>2.258</v>
      </c>
      <c r="K58" s="353"/>
      <c r="L58" s="5"/>
    </row>
    <row r="59" spans="1:12" ht="27.6" x14ac:dyDescent="0.3">
      <c r="A59" s="128" t="s">
        <v>463</v>
      </c>
      <c r="B59" s="351"/>
      <c r="C59" s="352"/>
      <c r="D59" s="352"/>
      <c r="E59" s="352"/>
      <c r="F59" s="352"/>
      <c r="G59" s="352">
        <v>1</v>
      </c>
      <c r="H59" s="352"/>
      <c r="I59" s="352"/>
      <c r="J59" s="352">
        <v>1.5</v>
      </c>
      <c r="K59" s="353"/>
      <c r="L59" s="5"/>
    </row>
    <row r="60" spans="1:12" x14ac:dyDescent="0.3">
      <c r="A60" s="108" t="s">
        <v>84</v>
      </c>
      <c r="B60" s="360">
        <f>SUM(B61:B66)</f>
        <v>0</v>
      </c>
      <c r="C60" s="360">
        <f t="shared" ref="C60" si="55">SUM(C61:C66)</f>
        <v>0</v>
      </c>
      <c r="D60" s="360">
        <f t="shared" ref="D60" si="56">SUM(D61:D66)</f>
        <v>0</v>
      </c>
      <c r="E60" s="360">
        <f t="shared" ref="E60" si="57">SUM(E61:E66)</f>
        <v>0</v>
      </c>
      <c r="F60" s="360">
        <f t="shared" ref="F60" si="58">SUM(F61:F66)</f>
        <v>0</v>
      </c>
      <c r="G60" s="360">
        <f t="shared" ref="G60" si="59">SUM(G61:G66)</f>
        <v>0</v>
      </c>
      <c r="H60" s="360">
        <f t="shared" ref="H60" si="60">SUM(H61:H66)</f>
        <v>0</v>
      </c>
      <c r="I60" s="360">
        <f t="shared" ref="I60" si="61">SUM(I61:I66)</f>
        <v>0</v>
      </c>
      <c r="J60" s="360">
        <f t="shared" ref="J60" si="62">SUM(J61:J66)</f>
        <v>0</v>
      </c>
      <c r="K60" s="362">
        <f t="shared" ref="K60" si="63">SUM(K61:K66)</f>
        <v>3.4369999999999998</v>
      </c>
      <c r="L60" s="5"/>
    </row>
    <row r="61" spans="1:12" x14ac:dyDescent="0.3">
      <c r="A61" s="128" t="s">
        <v>433</v>
      </c>
      <c r="B61" s="351"/>
      <c r="C61" s="352"/>
      <c r="D61" s="352"/>
      <c r="E61" s="352"/>
      <c r="F61" s="352"/>
      <c r="G61" s="352"/>
      <c r="H61" s="352"/>
      <c r="I61" s="352"/>
      <c r="J61" s="352"/>
      <c r="K61" s="353"/>
      <c r="L61" s="5"/>
    </row>
    <row r="62" spans="1:12" x14ac:dyDescent="0.3">
      <c r="A62" s="128" t="s">
        <v>434</v>
      </c>
      <c r="B62" s="351"/>
      <c r="C62" s="352"/>
      <c r="D62" s="352"/>
      <c r="E62" s="352"/>
      <c r="F62" s="352"/>
      <c r="G62" s="352"/>
      <c r="H62" s="352"/>
      <c r="I62" s="352"/>
      <c r="J62" s="352"/>
      <c r="K62" s="353"/>
      <c r="L62" s="5"/>
    </row>
    <row r="63" spans="1:12" x14ac:dyDescent="0.3">
      <c r="A63" s="128" t="s">
        <v>430</v>
      </c>
      <c r="B63" s="351"/>
      <c r="C63" s="352"/>
      <c r="D63" s="352"/>
      <c r="E63" s="352"/>
      <c r="F63" s="352"/>
      <c r="G63" s="352"/>
      <c r="H63" s="352"/>
      <c r="I63" s="352"/>
      <c r="J63" s="352"/>
      <c r="K63" s="353"/>
      <c r="L63" s="5"/>
    </row>
    <row r="64" spans="1:12" x14ac:dyDescent="0.3">
      <c r="A64" s="128" t="s">
        <v>431</v>
      </c>
      <c r="B64" s="351"/>
      <c r="C64" s="352"/>
      <c r="D64" s="352"/>
      <c r="E64" s="352"/>
      <c r="F64" s="352"/>
      <c r="G64" s="352"/>
      <c r="H64" s="352"/>
      <c r="I64" s="352"/>
      <c r="J64" s="352"/>
      <c r="K64" s="353">
        <v>3.423</v>
      </c>
      <c r="L64" s="5"/>
    </row>
    <row r="65" spans="1:13" x14ac:dyDescent="0.3">
      <c r="A65" s="128" t="s">
        <v>432</v>
      </c>
      <c r="B65" s="351"/>
      <c r="C65" s="352"/>
      <c r="D65" s="352"/>
      <c r="E65" s="352"/>
      <c r="F65" s="352"/>
      <c r="G65" s="352"/>
      <c r="H65" s="352"/>
      <c r="I65" s="352"/>
      <c r="J65" s="352"/>
      <c r="K65" s="353">
        <v>1.4E-2</v>
      </c>
      <c r="L65" s="5"/>
    </row>
    <row r="66" spans="1:13" x14ac:dyDescent="0.3">
      <c r="A66" s="128" t="s">
        <v>435</v>
      </c>
      <c r="B66" s="351"/>
      <c r="C66" s="352"/>
      <c r="D66" s="352"/>
      <c r="E66" s="352"/>
      <c r="F66" s="352"/>
      <c r="G66" s="352"/>
      <c r="H66" s="352"/>
      <c r="I66" s="352"/>
      <c r="J66" s="352"/>
      <c r="K66" s="353"/>
      <c r="L66" s="5"/>
    </row>
    <row r="67" spans="1:13" ht="28.2" thickBot="1" x14ac:dyDescent="0.35">
      <c r="A67" s="363" t="s">
        <v>463</v>
      </c>
      <c r="B67" s="364"/>
      <c r="C67" s="354"/>
      <c r="D67" s="354"/>
      <c r="E67" s="354"/>
      <c r="F67" s="354"/>
      <c r="G67" s="354"/>
      <c r="H67" s="354"/>
      <c r="I67" s="354"/>
      <c r="J67" s="354"/>
      <c r="K67" s="355">
        <v>1.0189999999999999</v>
      </c>
      <c r="L67" s="5"/>
    </row>
    <row r="68" spans="1:13" x14ac:dyDescent="0.3">
      <c r="A68" s="53" t="s">
        <v>75</v>
      </c>
      <c r="B68" s="350">
        <f>SUM(B69:B74)</f>
        <v>6.2750000000000004</v>
      </c>
      <c r="C68" s="350">
        <f t="shared" ref="C68" si="64">SUM(C69:C74)</f>
        <v>14.431000000000001</v>
      </c>
      <c r="D68" s="350">
        <f t="shared" ref="D68" si="65">SUM(D69:D74)</f>
        <v>25.824000000000002</v>
      </c>
      <c r="E68" s="350">
        <f t="shared" ref="E68" si="66">SUM(E69:E74)</f>
        <v>4.7170000000000005</v>
      </c>
      <c r="F68" s="350">
        <f t="shared" ref="F68" si="67">SUM(F69:F74)</f>
        <v>6.6779999999999999</v>
      </c>
      <c r="G68" s="350">
        <f t="shared" ref="G68" si="68">SUM(G69:G74)</f>
        <v>3.5</v>
      </c>
      <c r="H68" s="350">
        <f t="shared" ref="H68" si="69">SUM(H69:H74)</f>
        <v>8.0530000000000008</v>
      </c>
      <c r="I68" s="350">
        <f t="shared" ref="I68" si="70">SUM(I69:I74)</f>
        <v>0</v>
      </c>
      <c r="J68" s="350">
        <f t="shared" ref="J68" si="71">SUM(J69:J74)</f>
        <v>21.088000000000001</v>
      </c>
      <c r="K68" s="361">
        <f t="shared" ref="K68" si="72">SUM(K69:K74)</f>
        <v>9.59</v>
      </c>
    </row>
    <row r="69" spans="1:13" x14ac:dyDescent="0.3">
      <c r="A69" s="128" t="s">
        <v>433</v>
      </c>
      <c r="B69" s="351"/>
      <c r="C69" s="352"/>
      <c r="D69" s="352"/>
      <c r="E69" s="352"/>
      <c r="F69" s="352">
        <v>1</v>
      </c>
      <c r="G69" s="352"/>
      <c r="H69" s="352"/>
      <c r="I69" s="352"/>
      <c r="J69" s="352"/>
      <c r="K69" s="353"/>
    </row>
    <row r="70" spans="1:13" x14ac:dyDescent="0.3">
      <c r="A70" s="128" t="s">
        <v>434</v>
      </c>
      <c r="B70" s="351">
        <f>SUM(B62,B54,B22,B38,B46,B6,B14,B30)</f>
        <v>4.125</v>
      </c>
      <c r="C70" s="352">
        <v>1.75</v>
      </c>
      <c r="D70" s="352">
        <v>2.117</v>
      </c>
      <c r="E70" s="352">
        <v>0.2</v>
      </c>
      <c r="F70" s="352"/>
      <c r="G70" s="352">
        <v>2</v>
      </c>
      <c r="H70" s="352"/>
      <c r="I70" s="352"/>
      <c r="J70" s="352">
        <v>0.97399999999999998</v>
      </c>
      <c r="K70" s="353">
        <v>9.1999999999999998E-2</v>
      </c>
    </row>
    <row r="71" spans="1:13" x14ac:dyDescent="0.3">
      <c r="A71" s="128" t="s">
        <v>430</v>
      </c>
      <c r="B71" s="351"/>
      <c r="C71" s="352"/>
      <c r="D71" s="352"/>
      <c r="E71" s="352"/>
      <c r="F71" s="352">
        <v>1</v>
      </c>
      <c r="G71" s="352"/>
      <c r="H71" s="352"/>
      <c r="I71" s="352"/>
      <c r="J71" s="352"/>
      <c r="K71" s="353"/>
    </row>
    <row r="72" spans="1:13" x14ac:dyDescent="0.3">
      <c r="A72" s="128" t="s">
        <v>431</v>
      </c>
      <c r="B72" s="351">
        <v>2.15</v>
      </c>
      <c r="C72" s="352">
        <v>9.3480000000000008</v>
      </c>
      <c r="D72" s="352">
        <v>19.478000000000002</v>
      </c>
      <c r="E72" s="352">
        <v>3.3340000000000001</v>
      </c>
      <c r="F72" s="352">
        <v>0.82699999999999996</v>
      </c>
      <c r="G72" s="352">
        <v>0.2</v>
      </c>
      <c r="H72" s="352">
        <v>0.33300000000000002</v>
      </c>
      <c r="I72" s="352"/>
      <c r="J72" s="352">
        <v>5.1130000000000004</v>
      </c>
      <c r="K72" s="353">
        <v>5.2949999999999999</v>
      </c>
    </row>
    <row r="73" spans="1:13" x14ac:dyDescent="0.3">
      <c r="A73" s="128" t="s">
        <v>432</v>
      </c>
      <c r="B73" s="351"/>
      <c r="C73" s="352"/>
      <c r="D73" s="352">
        <v>0.52200000000000002</v>
      </c>
      <c r="E73" s="352"/>
      <c r="F73" s="352">
        <v>1.667</v>
      </c>
      <c r="G73" s="352"/>
      <c r="H73" s="352">
        <v>3.7709999999999999</v>
      </c>
      <c r="I73" s="352"/>
      <c r="J73" s="352">
        <v>4.1710000000000003</v>
      </c>
      <c r="K73" s="353">
        <v>1.0289999999999999</v>
      </c>
    </row>
    <row r="74" spans="1:13" x14ac:dyDescent="0.3">
      <c r="A74" s="128" t="s">
        <v>435</v>
      </c>
      <c r="B74" s="351"/>
      <c r="C74" s="352">
        <v>3.3330000000000002</v>
      </c>
      <c r="D74" s="352">
        <v>3.7069999999999999</v>
      </c>
      <c r="E74" s="352">
        <v>1.1830000000000001</v>
      </c>
      <c r="F74" s="352">
        <v>2.1840000000000002</v>
      </c>
      <c r="G74" s="352">
        <v>1.3</v>
      </c>
      <c r="H74" s="352">
        <v>3.9489999999999998</v>
      </c>
      <c r="I74" s="352"/>
      <c r="J74" s="352">
        <v>10.83</v>
      </c>
      <c r="K74" s="353">
        <v>3.1739999999999999</v>
      </c>
    </row>
    <row r="75" spans="1:13" ht="28.2" thickBot="1" x14ac:dyDescent="0.35">
      <c r="A75" s="181" t="s">
        <v>463</v>
      </c>
      <c r="B75" s="356">
        <v>2.984</v>
      </c>
      <c r="C75" s="357">
        <v>5.6340000000000003</v>
      </c>
      <c r="D75" s="357">
        <v>11.994999999999999</v>
      </c>
      <c r="E75" s="357">
        <v>3.4889999999999999</v>
      </c>
      <c r="F75" s="357">
        <v>6.2039999999999997</v>
      </c>
      <c r="G75" s="357">
        <v>1</v>
      </c>
      <c r="H75" s="357">
        <v>3.911</v>
      </c>
      <c r="I75" s="357"/>
      <c r="J75" s="357">
        <v>9.6790000000000003</v>
      </c>
      <c r="K75" s="358">
        <v>3.3410000000000002</v>
      </c>
    </row>
    <row r="76" spans="1:13" x14ac:dyDescent="0.3">
      <c r="B76" s="182"/>
    </row>
    <row r="77" spans="1:13" x14ac:dyDescent="0.3">
      <c r="A77" s="451" t="s">
        <v>130</v>
      </c>
      <c r="B77" s="451"/>
      <c r="C77" s="451"/>
      <c r="D77" s="451"/>
      <c r="E77" s="451"/>
      <c r="F77" s="451"/>
      <c r="G77" s="451"/>
      <c r="H77" s="451"/>
      <c r="I77" s="451"/>
      <c r="J77" s="451"/>
      <c r="K77" s="451"/>
    </row>
    <row r="78" spans="1:13" x14ac:dyDescent="0.3">
      <c r="A78" s="419" t="s">
        <v>457</v>
      </c>
      <c r="B78" s="419"/>
      <c r="C78" s="419"/>
      <c r="D78" s="419"/>
      <c r="E78" s="419"/>
      <c r="F78" s="419"/>
      <c r="G78" s="419"/>
      <c r="H78" s="419"/>
      <c r="I78" s="419"/>
      <c r="J78" s="419"/>
      <c r="K78" s="419"/>
    </row>
    <row r="79" spans="1:13" x14ac:dyDescent="0.3">
      <c r="A79" s="476" t="s">
        <v>458</v>
      </c>
      <c r="B79" s="476"/>
      <c r="C79" s="476"/>
      <c r="D79" s="476"/>
      <c r="E79" s="476"/>
      <c r="F79" s="476"/>
      <c r="G79" s="476"/>
      <c r="H79" s="476"/>
      <c r="I79" s="476"/>
      <c r="J79" s="476"/>
      <c r="K79" s="476"/>
      <c r="L79" s="71"/>
      <c r="M79" s="71"/>
    </row>
    <row r="80" spans="1:13" x14ac:dyDescent="0.3">
      <c r="A80" s="476" t="s">
        <v>459</v>
      </c>
      <c r="B80" s="476"/>
      <c r="C80" s="476"/>
      <c r="D80" s="476"/>
      <c r="E80" s="476"/>
      <c r="F80" s="476"/>
      <c r="G80" s="476"/>
      <c r="H80" s="476"/>
      <c r="I80" s="476"/>
      <c r="J80" s="476"/>
      <c r="K80" s="476"/>
      <c r="L80" s="71"/>
      <c r="M80" s="71"/>
    </row>
    <row r="81" spans="1:13" x14ac:dyDescent="0.3">
      <c r="A81" s="476" t="s">
        <v>460</v>
      </c>
      <c r="B81" s="476"/>
      <c r="C81" s="476"/>
      <c r="D81" s="476"/>
      <c r="E81" s="476"/>
      <c r="F81" s="476"/>
      <c r="G81" s="476"/>
      <c r="H81" s="476"/>
      <c r="I81" s="476"/>
      <c r="J81" s="476"/>
      <c r="K81" s="476"/>
      <c r="L81" s="476"/>
      <c r="M81" s="476"/>
    </row>
    <row r="82" spans="1:13" x14ac:dyDescent="0.3">
      <c r="A82" s="419" t="s">
        <v>465</v>
      </c>
      <c r="B82" s="419"/>
      <c r="C82" s="419"/>
      <c r="D82" s="419"/>
      <c r="E82" s="419"/>
      <c r="F82" s="419"/>
      <c r="G82" s="419"/>
      <c r="H82" s="419"/>
      <c r="I82" s="419"/>
      <c r="J82" s="419"/>
      <c r="K82" s="419"/>
    </row>
  </sheetData>
  <mergeCells count="11">
    <mergeCell ref="A2:A3"/>
    <mergeCell ref="A1:K1"/>
    <mergeCell ref="B2:G2"/>
    <mergeCell ref="K2:K3"/>
    <mergeCell ref="H2:J2"/>
    <mergeCell ref="A82:K82"/>
    <mergeCell ref="A77:K77"/>
    <mergeCell ref="A78:K78"/>
    <mergeCell ref="A79:K79"/>
    <mergeCell ref="A80:K80"/>
    <mergeCell ref="A81:M81"/>
  </mergeCells>
  <pageMargins left="0.70866141732283472" right="0.70866141732283472" top="0.74803149606299213" bottom="0.74803149606299213"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pageSetUpPr fitToPage="1"/>
  </sheetPr>
  <dimension ref="A1:P101"/>
  <sheetViews>
    <sheetView topLeftCell="A66" workbookViewId="0">
      <selection activeCell="N70" sqref="N70"/>
    </sheetView>
  </sheetViews>
  <sheetFormatPr defaultColWidth="9.109375" defaultRowHeight="13.8" x14ac:dyDescent="0.3"/>
  <cols>
    <col min="1" max="1" width="47.77734375" style="2" customWidth="1"/>
    <col min="2" max="2" width="8.5546875" style="3" customWidth="1"/>
    <col min="3" max="3" width="8.33203125" style="1" customWidth="1"/>
    <col min="4" max="4" width="6.77734375" style="1" customWidth="1"/>
    <col min="5" max="5" width="8.44140625" style="1" customWidth="1"/>
    <col min="6" max="6" width="7.44140625" style="1" customWidth="1"/>
    <col min="7" max="7" width="8.6640625" style="1" customWidth="1"/>
    <col min="8" max="8" width="7" style="1" customWidth="1"/>
    <col min="9" max="11" width="9.109375" style="1"/>
    <col min="12" max="12" width="4.6640625" style="1" customWidth="1"/>
    <col min="13" max="16384" width="9.109375" style="1"/>
  </cols>
  <sheetData>
    <row r="1" spans="1:16" ht="25.5" customHeight="1" x14ac:dyDescent="0.3">
      <c r="A1" s="388" t="s">
        <v>376</v>
      </c>
      <c r="B1" s="389"/>
      <c r="C1" s="389"/>
      <c r="D1" s="389"/>
      <c r="E1" s="389"/>
      <c r="F1" s="389"/>
      <c r="G1" s="389"/>
      <c r="H1" s="389"/>
      <c r="I1" s="389"/>
      <c r="J1" s="390"/>
      <c r="K1" s="391"/>
    </row>
    <row r="2" spans="1:16" s="4" customFormat="1" ht="38.25" customHeight="1" x14ac:dyDescent="0.3">
      <c r="A2" s="12" t="s">
        <v>583</v>
      </c>
      <c r="B2" s="7"/>
      <c r="C2" s="404" t="s">
        <v>0</v>
      </c>
      <c r="D2" s="404"/>
      <c r="E2" s="404" t="s">
        <v>2</v>
      </c>
      <c r="F2" s="404"/>
      <c r="G2" s="404" t="s">
        <v>1</v>
      </c>
      <c r="H2" s="404"/>
      <c r="I2" s="405" t="s">
        <v>3</v>
      </c>
      <c r="J2" s="406"/>
      <c r="K2" s="329" t="s">
        <v>4</v>
      </c>
    </row>
    <row r="3" spans="1:16" s="4" customFormat="1" ht="13.5" customHeight="1" thickBot="1" x14ac:dyDescent="0.35">
      <c r="A3" s="40"/>
      <c r="B3" s="43"/>
      <c r="C3" s="44" t="s">
        <v>7</v>
      </c>
      <c r="D3" s="44" t="s">
        <v>8</v>
      </c>
      <c r="E3" s="44" t="s">
        <v>7</v>
      </c>
      <c r="F3" s="44" t="s">
        <v>8</v>
      </c>
      <c r="G3" s="44" t="s">
        <v>7</v>
      </c>
      <c r="H3" s="44" t="s">
        <v>8</v>
      </c>
      <c r="I3" s="44" t="s">
        <v>7</v>
      </c>
      <c r="J3" s="44" t="s">
        <v>8</v>
      </c>
      <c r="K3" s="38"/>
    </row>
    <row r="4" spans="1:16" s="5" customFormat="1" x14ac:dyDescent="0.3">
      <c r="A4" s="108" t="s">
        <v>576</v>
      </c>
      <c r="B4" s="225"/>
      <c r="C4" s="371"/>
      <c r="D4" s="372"/>
      <c r="E4" s="372"/>
      <c r="F4" s="372"/>
      <c r="G4" s="372"/>
      <c r="H4" s="372"/>
      <c r="I4" s="372"/>
      <c r="J4" s="372"/>
      <c r="K4" s="373"/>
    </row>
    <row r="5" spans="1:16" s="2" customFormat="1" x14ac:dyDescent="0.3">
      <c r="A5" s="220" t="s">
        <v>479</v>
      </c>
      <c r="B5" s="221" t="s">
        <v>478</v>
      </c>
      <c r="C5" s="368"/>
      <c r="D5" s="369"/>
      <c r="E5" s="369"/>
      <c r="F5" s="369"/>
      <c r="G5" s="369"/>
      <c r="H5" s="369"/>
      <c r="I5" s="369"/>
      <c r="J5" s="369"/>
      <c r="K5" s="370"/>
    </row>
    <row r="6" spans="1:16" x14ac:dyDescent="0.3">
      <c r="A6" s="106" t="s">
        <v>493</v>
      </c>
      <c r="B6" s="222" t="s">
        <v>480</v>
      </c>
      <c r="C6" s="8"/>
      <c r="D6" s="8"/>
      <c r="E6" s="8"/>
      <c r="F6" s="8"/>
      <c r="G6" s="8"/>
      <c r="H6" s="8"/>
      <c r="I6" s="8"/>
      <c r="J6" s="331"/>
      <c r="K6" s="16">
        <f>SUM(C6:J6)</f>
        <v>0</v>
      </c>
    </row>
    <row r="7" spans="1:16" ht="12.75" customHeight="1" x14ac:dyDescent="0.3">
      <c r="A7" s="106" t="s">
        <v>494</v>
      </c>
      <c r="B7" s="222" t="s">
        <v>481</v>
      </c>
      <c r="C7" s="8"/>
      <c r="D7" s="8"/>
      <c r="E7" s="8"/>
      <c r="F7" s="8"/>
      <c r="G7" s="8"/>
      <c r="H7" s="8"/>
      <c r="I7" s="8"/>
      <c r="J7" s="331"/>
      <c r="K7" s="16">
        <f t="shared" ref="K7:K16" si="0">SUM(C7:J7)</f>
        <v>0</v>
      </c>
    </row>
    <row r="8" spans="1:16" ht="12.75" customHeight="1" x14ac:dyDescent="0.3">
      <c r="A8" s="106" t="s">
        <v>495</v>
      </c>
      <c r="B8" s="222" t="s">
        <v>482</v>
      </c>
      <c r="C8" s="8">
        <v>2</v>
      </c>
      <c r="D8" s="8"/>
      <c r="E8" s="8"/>
      <c r="F8" s="8"/>
      <c r="G8" s="8">
        <v>2</v>
      </c>
      <c r="H8" s="8"/>
      <c r="I8" s="8">
        <v>2</v>
      </c>
      <c r="J8" s="331">
        <v>2</v>
      </c>
      <c r="K8" s="16">
        <f t="shared" si="0"/>
        <v>8</v>
      </c>
    </row>
    <row r="9" spans="1:16" ht="12.75" customHeight="1" x14ac:dyDescent="0.3">
      <c r="A9" s="106" t="s">
        <v>496</v>
      </c>
      <c r="B9" s="222" t="s">
        <v>483</v>
      </c>
      <c r="C9" s="8"/>
      <c r="D9" s="8"/>
      <c r="E9" s="8"/>
      <c r="F9" s="8"/>
      <c r="G9" s="8"/>
      <c r="H9" s="8"/>
      <c r="I9" s="8"/>
      <c r="J9" s="331"/>
      <c r="K9" s="16">
        <f t="shared" si="0"/>
        <v>0</v>
      </c>
    </row>
    <row r="10" spans="1:16" ht="12.75" customHeight="1" x14ac:dyDescent="0.3">
      <c r="A10" s="106" t="s">
        <v>497</v>
      </c>
      <c r="B10" s="222" t="s">
        <v>484</v>
      </c>
      <c r="C10" s="8"/>
      <c r="D10" s="8"/>
      <c r="E10" s="8"/>
      <c r="F10" s="8"/>
      <c r="G10" s="8"/>
      <c r="H10" s="8"/>
      <c r="I10" s="8"/>
      <c r="J10" s="331"/>
      <c r="K10" s="16">
        <f t="shared" si="0"/>
        <v>0</v>
      </c>
    </row>
    <row r="11" spans="1:16" ht="12.75" customHeight="1" x14ac:dyDescent="0.3">
      <c r="A11" s="106" t="s">
        <v>498</v>
      </c>
      <c r="B11" s="222" t="s">
        <v>485</v>
      </c>
      <c r="C11" s="8"/>
      <c r="D11" s="8"/>
      <c r="E11" s="8"/>
      <c r="F11" s="8"/>
      <c r="G11" s="8"/>
      <c r="H11" s="8"/>
      <c r="I11" s="8"/>
      <c r="J11" s="331"/>
      <c r="K11" s="16">
        <f t="shared" si="0"/>
        <v>0</v>
      </c>
      <c r="M11" s="50"/>
      <c r="N11" s="50"/>
      <c r="O11" s="50"/>
      <c r="P11" s="50"/>
    </row>
    <row r="12" spans="1:16" ht="12.75" customHeight="1" x14ac:dyDescent="0.3">
      <c r="A12" s="106" t="s">
        <v>492</v>
      </c>
      <c r="B12" s="222" t="s">
        <v>486</v>
      </c>
      <c r="C12" s="8"/>
      <c r="D12" s="8"/>
      <c r="E12" s="8"/>
      <c r="F12" s="8"/>
      <c r="G12" s="8"/>
      <c r="H12" s="8"/>
      <c r="I12" s="8"/>
      <c r="J12" s="331"/>
      <c r="K12" s="16">
        <f t="shared" si="0"/>
        <v>0</v>
      </c>
      <c r="M12" s="50"/>
      <c r="N12" s="50"/>
      <c r="O12" s="50"/>
      <c r="P12" s="50"/>
    </row>
    <row r="13" spans="1:16" ht="12.75" customHeight="1" x14ac:dyDescent="0.3">
      <c r="A13" s="106" t="s">
        <v>499</v>
      </c>
      <c r="B13" s="222" t="s">
        <v>487</v>
      </c>
      <c r="C13" s="8"/>
      <c r="D13" s="8"/>
      <c r="E13" s="8"/>
      <c r="F13" s="8"/>
      <c r="G13" s="8"/>
      <c r="H13" s="8"/>
      <c r="I13" s="8"/>
      <c r="J13" s="331"/>
      <c r="K13" s="16">
        <f t="shared" si="0"/>
        <v>0</v>
      </c>
    </row>
    <row r="14" spans="1:16" x14ac:dyDescent="0.3">
      <c r="A14" s="106" t="s">
        <v>500</v>
      </c>
      <c r="B14" s="222" t="s">
        <v>488</v>
      </c>
      <c r="C14" s="8"/>
      <c r="D14" s="8"/>
      <c r="E14" s="8"/>
      <c r="F14" s="8"/>
      <c r="G14" s="8"/>
      <c r="H14" s="8"/>
      <c r="I14" s="8"/>
      <c r="J14" s="331"/>
      <c r="K14" s="16">
        <f t="shared" si="0"/>
        <v>0</v>
      </c>
    </row>
    <row r="15" spans="1:16" x14ac:dyDescent="0.3">
      <c r="A15" s="106" t="s">
        <v>501</v>
      </c>
      <c r="B15" s="222" t="s">
        <v>489</v>
      </c>
      <c r="C15" s="8"/>
      <c r="D15" s="8"/>
      <c r="E15" s="8"/>
      <c r="F15" s="8"/>
      <c r="G15" s="8"/>
      <c r="H15" s="8"/>
      <c r="I15" s="8"/>
      <c r="J15" s="331"/>
      <c r="K15" s="16">
        <f t="shared" si="0"/>
        <v>0</v>
      </c>
    </row>
    <row r="16" spans="1:16" x14ac:dyDescent="0.3">
      <c r="A16" s="106" t="s">
        <v>491</v>
      </c>
      <c r="B16" s="222" t="s">
        <v>490</v>
      </c>
      <c r="C16" s="8"/>
      <c r="D16" s="8"/>
      <c r="E16" s="8"/>
      <c r="F16" s="8"/>
      <c r="G16" s="8"/>
      <c r="H16" s="8"/>
      <c r="I16" s="8"/>
      <c r="J16" s="331"/>
      <c r="K16" s="16">
        <f t="shared" si="0"/>
        <v>0</v>
      </c>
    </row>
    <row r="17" spans="1:11" ht="12.75" customHeight="1" x14ac:dyDescent="0.3">
      <c r="A17" s="223" t="s">
        <v>75</v>
      </c>
      <c r="B17" s="224" t="s">
        <v>90</v>
      </c>
      <c r="C17" s="11">
        <f>SUM(C6:C16)</f>
        <v>2</v>
      </c>
      <c r="D17" s="11">
        <f t="shared" ref="D17:J17" si="1">SUM(D6:D16)</f>
        <v>0</v>
      </c>
      <c r="E17" s="11">
        <f t="shared" si="1"/>
        <v>0</v>
      </c>
      <c r="F17" s="11">
        <f t="shared" si="1"/>
        <v>0</v>
      </c>
      <c r="G17" s="11">
        <f t="shared" si="1"/>
        <v>2</v>
      </c>
      <c r="H17" s="11">
        <f t="shared" si="1"/>
        <v>0</v>
      </c>
      <c r="I17" s="11">
        <f t="shared" si="1"/>
        <v>2</v>
      </c>
      <c r="J17" s="11">
        <f t="shared" si="1"/>
        <v>2</v>
      </c>
      <c r="K17" s="16">
        <f>SUM(K6:K16)</f>
        <v>8</v>
      </c>
    </row>
    <row r="18" spans="1:11" s="5" customFormat="1" x14ac:dyDescent="0.3">
      <c r="A18" s="108" t="s">
        <v>584</v>
      </c>
      <c r="B18" s="225"/>
      <c r="C18" s="371"/>
      <c r="D18" s="372"/>
      <c r="E18" s="372"/>
      <c r="F18" s="372"/>
      <c r="G18" s="372"/>
      <c r="H18" s="372"/>
      <c r="I18" s="372"/>
      <c r="J18" s="372"/>
      <c r="K18" s="373"/>
    </row>
    <row r="19" spans="1:11" s="2" customFormat="1" x14ac:dyDescent="0.3">
      <c r="A19" s="220" t="s">
        <v>479</v>
      </c>
      <c r="B19" s="221" t="s">
        <v>478</v>
      </c>
      <c r="C19" s="368"/>
      <c r="D19" s="369"/>
      <c r="E19" s="369"/>
      <c r="F19" s="369"/>
      <c r="G19" s="369"/>
      <c r="H19" s="369"/>
      <c r="I19" s="369"/>
      <c r="J19" s="369"/>
      <c r="K19" s="370"/>
    </row>
    <row r="20" spans="1:11" x14ac:dyDescent="0.3">
      <c r="A20" s="106" t="s">
        <v>493</v>
      </c>
      <c r="B20" s="222" t="s">
        <v>480</v>
      </c>
      <c r="C20" s="8"/>
      <c r="D20" s="8"/>
      <c r="E20" s="8"/>
      <c r="F20" s="8"/>
      <c r="G20" s="8"/>
      <c r="H20" s="8"/>
      <c r="I20" s="8"/>
      <c r="J20" s="331"/>
      <c r="K20" s="16">
        <f>SUM(C20:J20)</f>
        <v>0</v>
      </c>
    </row>
    <row r="21" spans="1:11" x14ac:dyDescent="0.3">
      <c r="A21" s="106" t="s">
        <v>494</v>
      </c>
      <c r="B21" s="222" t="s">
        <v>481</v>
      </c>
      <c r="C21" s="8"/>
      <c r="D21" s="8"/>
      <c r="E21" s="8"/>
      <c r="F21" s="8"/>
      <c r="G21" s="8"/>
      <c r="H21" s="8"/>
      <c r="I21" s="8"/>
      <c r="J21" s="331"/>
      <c r="K21" s="16">
        <f t="shared" ref="K21:K30" si="2">SUM(C21:J21)</f>
        <v>0</v>
      </c>
    </row>
    <row r="22" spans="1:11" x14ac:dyDescent="0.3">
      <c r="A22" s="106" t="s">
        <v>495</v>
      </c>
      <c r="B22" s="222" t="s">
        <v>482</v>
      </c>
      <c r="C22" s="8"/>
      <c r="D22" s="8"/>
      <c r="E22" s="8"/>
      <c r="F22" s="8"/>
      <c r="G22" s="8"/>
      <c r="H22" s="8"/>
      <c r="I22" s="8"/>
      <c r="J22" s="331"/>
      <c r="K22" s="16">
        <f t="shared" si="2"/>
        <v>0</v>
      </c>
    </row>
    <row r="23" spans="1:11" x14ac:dyDescent="0.3">
      <c r="A23" s="106" t="s">
        <v>496</v>
      </c>
      <c r="B23" s="222" t="s">
        <v>483</v>
      </c>
      <c r="C23" s="8"/>
      <c r="D23" s="8"/>
      <c r="E23" s="8"/>
      <c r="F23" s="8"/>
      <c r="G23" s="8"/>
      <c r="H23" s="8"/>
      <c r="I23" s="8"/>
      <c r="J23" s="331"/>
      <c r="K23" s="16">
        <f t="shared" si="2"/>
        <v>0</v>
      </c>
    </row>
    <row r="24" spans="1:11" x14ac:dyDescent="0.3">
      <c r="A24" s="106" t="s">
        <v>497</v>
      </c>
      <c r="B24" s="222" t="s">
        <v>484</v>
      </c>
      <c r="C24" s="8"/>
      <c r="D24" s="8"/>
      <c r="E24" s="8"/>
      <c r="F24" s="8"/>
      <c r="G24" s="8"/>
      <c r="H24" s="8"/>
      <c r="I24" s="8"/>
      <c r="J24" s="331"/>
      <c r="K24" s="16">
        <f t="shared" si="2"/>
        <v>0</v>
      </c>
    </row>
    <row r="25" spans="1:11" x14ac:dyDescent="0.3">
      <c r="A25" s="106" t="s">
        <v>498</v>
      </c>
      <c r="B25" s="222" t="s">
        <v>485</v>
      </c>
      <c r="C25" s="8"/>
      <c r="D25" s="8"/>
      <c r="E25" s="8"/>
      <c r="F25" s="8"/>
      <c r="G25" s="8"/>
      <c r="H25" s="8"/>
      <c r="I25" s="8"/>
      <c r="J25" s="331"/>
      <c r="K25" s="16">
        <f t="shared" si="2"/>
        <v>0</v>
      </c>
    </row>
    <row r="26" spans="1:11" x14ac:dyDescent="0.3">
      <c r="A26" s="106" t="s">
        <v>492</v>
      </c>
      <c r="B26" s="222" t="s">
        <v>486</v>
      </c>
      <c r="C26" s="8"/>
      <c r="D26" s="8"/>
      <c r="E26" s="8"/>
      <c r="F26" s="8"/>
      <c r="G26" s="8"/>
      <c r="H26" s="8"/>
      <c r="I26" s="8"/>
      <c r="J26" s="331"/>
      <c r="K26" s="16">
        <f t="shared" si="2"/>
        <v>0</v>
      </c>
    </row>
    <row r="27" spans="1:11" x14ac:dyDescent="0.3">
      <c r="A27" s="106" t="s">
        <v>499</v>
      </c>
      <c r="B27" s="222" t="s">
        <v>487</v>
      </c>
      <c r="C27" s="8"/>
      <c r="D27" s="8"/>
      <c r="E27" s="8"/>
      <c r="F27" s="8"/>
      <c r="G27" s="8"/>
      <c r="H27" s="8"/>
      <c r="I27" s="8"/>
      <c r="J27" s="331"/>
      <c r="K27" s="16">
        <f t="shared" si="2"/>
        <v>0</v>
      </c>
    </row>
    <row r="28" spans="1:11" x14ac:dyDescent="0.3">
      <c r="A28" s="106" t="s">
        <v>500</v>
      </c>
      <c r="B28" s="222" t="s">
        <v>488</v>
      </c>
      <c r="C28" s="8"/>
      <c r="D28" s="8"/>
      <c r="E28" s="8"/>
      <c r="F28" s="8"/>
      <c r="G28" s="8"/>
      <c r="H28" s="8"/>
      <c r="I28" s="8"/>
      <c r="J28" s="331"/>
      <c r="K28" s="16">
        <f t="shared" si="2"/>
        <v>0</v>
      </c>
    </row>
    <row r="29" spans="1:11" x14ac:dyDescent="0.3">
      <c r="A29" s="106" t="s">
        <v>501</v>
      </c>
      <c r="B29" s="222" t="s">
        <v>489</v>
      </c>
      <c r="C29" s="8"/>
      <c r="D29" s="8"/>
      <c r="E29" s="8"/>
      <c r="F29" s="8"/>
      <c r="G29" s="8"/>
      <c r="H29" s="8"/>
      <c r="I29" s="8">
        <v>1</v>
      </c>
      <c r="J29" s="331">
        <v>2</v>
      </c>
      <c r="K29" s="16">
        <f t="shared" si="2"/>
        <v>3</v>
      </c>
    </row>
    <row r="30" spans="1:11" x14ac:dyDescent="0.3">
      <c r="A30" s="106" t="s">
        <v>491</v>
      </c>
      <c r="B30" s="222" t="s">
        <v>490</v>
      </c>
      <c r="C30" s="8"/>
      <c r="D30" s="8"/>
      <c r="E30" s="8"/>
      <c r="F30" s="8"/>
      <c r="G30" s="8"/>
      <c r="H30" s="8"/>
      <c r="I30" s="8"/>
      <c r="J30" s="331"/>
      <c r="K30" s="16">
        <f t="shared" si="2"/>
        <v>0</v>
      </c>
    </row>
    <row r="31" spans="1:11" x14ac:dyDescent="0.3">
      <c r="A31" s="223" t="s">
        <v>75</v>
      </c>
      <c r="B31" s="224" t="s">
        <v>90</v>
      </c>
      <c r="C31" s="11">
        <f>SUM(C20:C30)</f>
        <v>0</v>
      </c>
      <c r="D31" s="11">
        <f t="shared" ref="D31:J31" si="3">SUM(D20:D30)</f>
        <v>0</v>
      </c>
      <c r="E31" s="11">
        <f t="shared" si="3"/>
        <v>0</v>
      </c>
      <c r="F31" s="11">
        <f t="shared" si="3"/>
        <v>0</v>
      </c>
      <c r="G31" s="11">
        <f t="shared" si="3"/>
        <v>0</v>
      </c>
      <c r="H31" s="11">
        <f t="shared" si="3"/>
        <v>0</v>
      </c>
      <c r="I31" s="11">
        <f t="shared" si="3"/>
        <v>1</v>
      </c>
      <c r="J31" s="11">
        <f t="shared" si="3"/>
        <v>2</v>
      </c>
      <c r="K31" s="16">
        <f>SUM(K20:K30)</f>
        <v>3</v>
      </c>
    </row>
    <row r="32" spans="1:11" x14ac:dyDescent="0.3">
      <c r="A32" s="108" t="s">
        <v>574</v>
      </c>
      <c r="B32" s="225"/>
      <c r="C32" s="371"/>
      <c r="D32" s="372"/>
      <c r="E32" s="372"/>
      <c r="F32" s="372"/>
      <c r="G32" s="372"/>
      <c r="H32" s="372"/>
      <c r="I32" s="372"/>
      <c r="J32" s="372"/>
      <c r="K32" s="373"/>
    </row>
    <row r="33" spans="1:11" x14ac:dyDescent="0.3">
      <c r="A33" s="220" t="s">
        <v>479</v>
      </c>
      <c r="B33" s="221" t="s">
        <v>478</v>
      </c>
      <c r="C33" s="368"/>
      <c r="D33" s="369"/>
      <c r="E33" s="369"/>
      <c r="F33" s="369"/>
      <c r="G33" s="369"/>
      <c r="H33" s="369"/>
      <c r="I33" s="369"/>
      <c r="J33" s="369"/>
      <c r="K33" s="370"/>
    </row>
    <row r="34" spans="1:11" x14ac:dyDescent="0.3">
      <c r="A34" s="106" t="s">
        <v>493</v>
      </c>
      <c r="B34" s="222" t="s">
        <v>480</v>
      </c>
      <c r="C34" s="8"/>
      <c r="D34" s="8"/>
      <c r="E34" s="8"/>
      <c r="F34" s="8"/>
      <c r="G34" s="8"/>
      <c r="H34" s="8"/>
      <c r="I34" s="8"/>
      <c r="J34" s="331"/>
      <c r="K34" s="16">
        <f>SUM(C34:J34)</f>
        <v>0</v>
      </c>
    </row>
    <row r="35" spans="1:11" x14ac:dyDescent="0.3">
      <c r="A35" s="106" t="s">
        <v>494</v>
      </c>
      <c r="B35" s="222" t="s">
        <v>481</v>
      </c>
      <c r="C35" s="8"/>
      <c r="D35" s="8"/>
      <c r="E35" s="8"/>
      <c r="F35" s="8"/>
      <c r="G35" s="8"/>
      <c r="H35" s="8"/>
      <c r="I35" s="8"/>
      <c r="J35" s="331"/>
      <c r="K35" s="16">
        <f t="shared" ref="K35:K44" si="4">SUM(C35:J35)</f>
        <v>0</v>
      </c>
    </row>
    <row r="36" spans="1:11" x14ac:dyDescent="0.3">
      <c r="A36" s="106" t="s">
        <v>495</v>
      </c>
      <c r="B36" s="222" t="s">
        <v>482</v>
      </c>
      <c r="C36" s="8"/>
      <c r="D36" s="8"/>
      <c r="E36" s="8"/>
      <c r="F36" s="8"/>
      <c r="G36" s="8">
        <v>1</v>
      </c>
      <c r="H36" s="8"/>
      <c r="I36" s="8"/>
      <c r="J36" s="331"/>
      <c r="K36" s="16">
        <f t="shared" si="4"/>
        <v>1</v>
      </c>
    </row>
    <row r="37" spans="1:11" x14ac:dyDescent="0.3">
      <c r="A37" s="106" t="s">
        <v>496</v>
      </c>
      <c r="B37" s="222" t="s">
        <v>483</v>
      </c>
      <c r="C37" s="8"/>
      <c r="D37" s="8"/>
      <c r="E37" s="8"/>
      <c r="F37" s="8"/>
      <c r="G37" s="8"/>
      <c r="H37" s="8"/>
      <c r="I37" s="8"/>
      <c r="J37" s="331"/>
      <c r="K37" s="16">
        <f t="shared" si="4"/>
        <v>0</v>
      </c>
    </row>
    <row r="38" spans="1:11" x14ac:dyDescent="0.3">
      <c r="A38" s="106" t="s">
        <v>497</v>
      </c>
      <c r="B38" s="222" t="s">
        <v>484</v>
      </c>
      <c r="C38" s="8"/>
      <c r="D38" s="8"/>
      <c r="E38" s="8"/>
      <c r="F38" s="8"/>
      <c r="G38" s="8"/>
      <c r="H38" s="8"/>
      <c r="I38" s="8"/>
      <c r="J38" s="331"/>
      <c r="K38" s="16">
        <f t="shared" si="4"/>
        <v>0</v>
      </c>
    </row>
    <row r="39" spans="1:11" x14ac:dyDescent="0.3">
      <c r="A39" s="106" t="s">
        <v>498</v>
      </c>
      <c r="B39" s="222" t="s">
        <v>485</v>
      </c>
      <c r="C39" s="8"/>
      <c r="D39" s="8"/>
      <c r="E39" s="8"/>
      <c r="F39" s="8"/>
      <c r="G39" s="8"/>
      <c r="H39" s="8"/>
      <c r="I39" s="8"/>
      <c r="J39" s="331"/>
      <c r="K39" s="16">
        <f t="shared" si="4"/>
        <v>0</v>
      </c>
    </row>
    <row r="40" spans="1:11" x14ac:dyDescent="0.3">
      <c r="A40" s="106" t="s">
        <v>492</v>
      </c>
      <c r="B40" s="222" t="s">
        <v>486</v>
      </c>
      <c r="C40" s="8"/>
      <c r="D40" s="8"/>
      <c r="E40" s="8"/>
      <c r="F40" s="8"/>
      <c r="G40" s="8"/>
      <c r="H40" s="8"/>
      <c r="I40" s="8"/>
      <c r="J40" s="331"/>
      <c r="K40" s="16">
        <f t="shared" si="4"/>
        <v>0</v>
      </c>
    </row>
    <row r="41" spans="1:11" x14ac:dyDescent="0.3">
      <c r="A41" s="106" t="s">
        <v>499</v>
      </c>
      <c r="B41" s="222" t="s">
        <v>487</v>
      </c>
      <c r="C41" s="8"/>
      <c r="D41" s="8"/>
      <c r="E41" s="8"/>
      <c r="F41" s="8"/>
      <c r="G41" s="8"/>
      <c r="H41" s="8"/>
      <c r="I41" s="8"/>
      <c r="J41" s="331"/>
      <c r="K41" s="16">
        <f t="shared" si="4"/>
        <v>0</v>
      </c>
    </row>
    <row r="42" spans="1:11" x14ac:dyDescent="0.3">
      <c r="A42" s="106" t="s">
        <v>500</v>
      </c>
      <c r="B42" s="222" t="s">
        <v>488</v>
      </c>
      <c r="C42" s="8"/>
      <c r="D42" s="8"/>
      <c r="E42" s="8"/>
      <c r="F42" s="8"/>
      <c r="G42" s="8"/>
      <c r="H42" s="8"/>
      <c r="I42" s="8"/>
      <c r="J42" s="331"/>
      <c r="K42" s="16">
        <f t="shared" si="4"/>
        <v>0</v>
      </c>
    </row>
    <row r="43" spans="1:11" x14ac:dyDescent="0.3">
      <c r="A43" s="106" t="s">
        <v>501</v>
      </c>
      <c r="B43" s="222" t="s">
        <v>489</v>
      </c>
      <c r="C43" s="8"/>
      <c r="D43" s="8"/>
      <c r="E43" s="8"/>
      <c r="F43" s="8"/>
      <c r="G43" s="8"/>
      <c r="H43" s="8"/>
      <c r="I43" s="8"/>
      <c r="J43" s="331"/>
      <c r="K43" s="16">
        <f t="shared" si="4"/>
        <v>0</v>
      </c>
    </row>
    <row r="44" spans="1:11" x14ac:dyDescent="0.3">
      <c r="A44" s="106" t="s">
        <v>491</v>
      </c>
      <c r="B44" s="222" t="s">
        <v>490</v>
      </c>
      <c r="C44" s="8"/>
      <c r="D44" s="8"/>
      <c r="E44" s="8"/>
      <c r="F44" s="8"/>
      <c r="G44" s="8"/>
      <c r="H44" s="8"/>
      <c r="I44" s="8"/>
      <c r="J44" s="331"/>
      <c r="K44" s="16">
        <f t="shared" si="4"/>
        <v>0</v>
      </c>
    </row>
    <row r="45" spans="1:11" ht="14.4" thickBot="1" x14ac:dyDescent="0.35">
      <c r="A45" s="223" t="s">
        <v>75</v>
      </c>
      <c r="B45" s="224" t="s">
        <v>90</v>
      </c>
      <c r="C45" s="11">
        <f>SUM(C34:C44)</f>
        <v>0</v>
      </c>
      <c r="D45" s="11">
        <f t="shared" ref="D45:J45" si="5">SUM(D34:D44)</f>
        <v>0</v>
      </c>
      <c r="E45" s="11">
        <f t="shared" si="5"/>
        <v>0</v>
      </c>
      <c r="F45" s="11">
        <f t="shared" si="5"/>
        <v>0</v>
      </c>
      <c r="G45" s="11">
        <f t="shared" si="5"/>
        <v>1</v>
      </c>
      <c r="H45" s="11">
        <f t="shared" si="5"/>
        <v>0</v>
      </c>
      <c r="I45" s="11">
        <f t="shared" si="5"/>
        <v>0</v>
      </c>
      <c r="J45" s="11">
        <f t="shared" si="5"/>
        <v>0</v>
      </c>
      <c r="K45" s="16">
        <f>SUM(K34:K44)</f>
        <v>1</v>
      </c>
    </row>
    <row r="46" spans="1:11" x14ac:dyDescent="0.3">
      <c r="A46" s="69" t="s">
        <v>580</v>
      </c>
      <c r="B46" s="42"/>
      <c r="C46" s="374"/>
      <c r="D46" s="375"/>
      <c r="E46" s="375"/>
      <c r="F46" s="375"/>
      <c r="G46" s="375"/>
      <c r="H46" s="375"/>
      <c r="I46" s="375"/>
      <c r="J46" s="375"/>
      <c r="K46" s="376"/>
    </row>
    <row r="47" spans="1:11" x14ac:dyDescent="0.3">
      <c r="A47" s="220" t="s">
        <v>479</v>
      </c>
      <c r="B47" s="221" t="s">
        <v>478</v>
      </c>
      <c r="C47" s="368"/>
      <c r="D47" s="369"/>
      <c r="E47" s="369"/>
      <c r="F47" s="369"/>
      <c r="G47" s="369"/>
      <c r="H47" s="369"/>
      <c r="I47" s="369"/>
      <c r="J47" s="369"/>
      <c r="K47" s="370"/>
    </row>
    <row r="48" spans="1:11" x14ac:dyDescent="0.3">
      <c r="A48" s="106" t="s">
        <v>493</v>
      </c>
      <c r="B48" s="222" t="s">
        <v>480</v>
      </c>
      <c r="C48" s="8"/>
      <c r="D48" s="8"/>
      <c r="E48" s="8"/>
      <c r="F48" s="8"/>
      <c r="G48" s="8"/>
      <c r="H48" s="8"/>
      <c r="I48" s="8"/>
      <c r="J48" s="331"/>
      <c r="K48" s="16">
        <f>SUM(C48:J48)</f>
        <v>0</v>
      </c>
    </row>
    <row r="49" spans="1:11" x14ac:dyDescent="0.3">
      <c r="A49" s="106" t="s">
        <v>494</v>
      </c>
      <c r="B49" s="222" t="s">
        <v>481</v>
      </c>
      <c r="C49" s="8"/>
      <c r="D49" s="8"/>
      <c r="E49" s="8"/>
      <c r="F49" s="8"/>
      <c r="G49" s="8"/>
      <c r="H49" s="8"/>
      <c r="I49" s="8"/>
      <c r="J49" s="331"/>
      <c r="K49" s="16">
        <f t="shared" ref="K49:K58" si="6">SUM(C49:J49)</f>
        <v>0</v>
      </c>
    </row>
    <row r="50" spans="1:11" x14ac:dyDescent="0.3">
      <c r="A50" s="106" t="s">
        <v>495</v>
      </c>
      <c r="B50" s="222" t="s">
        <v>482</v>
      </c>
      <c r="C50" s="8"/>
      <c r="D50" s="8"/>
      <c r="E50" s="8"/>
      <c r="F50" s="8"/>
      <c r="G50" s="8"/>
      <c r="H50" s="8"/>
      <c r="I50" s="8"/>
      <c r="J50" s="331"/>
      <c r="K50" s="16">
        <f t="shared" si="6"/>
        <v>0</v>
      </c>
    </row>
    <row r="51" spans="1:11" x14ac:dyDescent="0.3">
      <c r="A51" s="106" t="s">
        <v>496</v>
      </c>
      <c r="B51" s="222" t="s">
        <v>483</v>
      </c>
      <c r="C51" s="8"/>
      <c r="D51" s="8"/>
      <c r="E51" s="8"/>
      <c r="F51" s="8"/>
      <c r="G51" s="8"/>
      <c r="H51" s="8"/>
      <c r="I51" s="8"/>
      <c r="J51" s="331"/>
      <c r="K51" s="16">
        <f t="shared" si="6"/>
        <v>0</v>
      </c>
    </row>
    <row r="52" spans="1:11" x14ac:dyDescent="0.3">
      <c r="A52" s="106" t="s">
        <v>497</v>
      </c>
      <c r="B52" s="222" t="s">
        <v>484</v>
      </c>
      <c r="C52" s="8"/>
      <c r="D52" s="8"/>
      <c r="E52" s="8"/>
      <c r="F52" s="8"/>
      <c r="G52" s="8"/>
      <c r="H52" s="8"/>
      <c r="I52" s="8"/>
      <c r="J52" s="331"/>
      <c r="K52" s="16">
        <f t="shared" si="6"/>
        <v>0</v>
      </c>
    </row>
    <row r="53" spans="1:11" x14ac:dyDescent="0.3">
      <c r="A53" s="106" t="s">
        <v>498</v>
      </c>
      <c r="B53" s="222" t="s">
        <v>485</v>
      </c>
      <c r="C53" s="8"/>
      <c r="D53" s="8"/>
      <c r="E53" s="8"/>
      <c r="F53" s="8"/>
      <c r="G53" s="8"/>
      <c r="H53" s="8"/>
      <c r="I53" s="8"/>
      <c r="J53" s="331"/>
      <c r="K53" s="16">
        <f t="shared" si="6"/>
        <v>0</v>
      </c>
    </row>
    <row r="54" spans="1:11" x14ac:dyDescent="0.3">
      <c r="A54" s="106" t="s">
        <v>492</v>
      </c>
      <c r="B54" s="222" t="s">
        <v>486</v>
      </c>
      <c r="C54" s="8"/>
      <c r="D54" s="8"/>
      <c r="E54" s="8"/>
      <c r="F54" s="8"/>
      <c r="G54" s="8"/>
      <c r="H54" s="8"/>
      <c r="I54" s="8"/>
      <c r="J54" s="331"/>
      <c r="K54" s="16">
        <f t="shared" si="6"/>
        <v>0</v>
      </c>
    </row>
    <row r="55" spans="1:11" x14ac:dyDescent="0.3">
      <c r="A55" s="106" t="s">
        <v>499</v>
      </c>
      <c r="B55" s="222" t="s">
        <v>487</v>
      </c>
      <c r="C55" s="8"/>
      <c r="D55" s="8"/>
      <c r="E55" s="8"/>
      <c r="F55" s="8"/>
      <c r="G55" s="8"/>
      <c r="H55" s="8"/>
      <c r="I55" s="8"/>
      <c r="J55" s="331"/>
      <c r="K55" s="16">
        <f t="shared" si="6"/>
        <v>0</v>
      </c>
    </row>
    <row r="56" spans="1:11" x14ac:dyDescent="0.3">
      <c r="A56" s="106" t="s">
        <v>500</v>
      </c>
      <c r="B56" s="222" t="s">
        <v>488</v>
      </c>
      <c r="C56" s="8"/>
      <c r="D56" s="8"/>
      <c r="E56" s="8"/>
      <c r="F56" s="8"/>
      <c r="G56" s="8"/>
      <c r="H56" s="8"/>
      <c r="I56" s="8"/>
      <c r="J56" s="331"/>
      <c r="K56" s="16">
        <f t="shared" si="6"/>
        <v>0</v>
      </c>
    </row>
    <row r="57" spans="1:11" x14ac:dyDescent="0.3">
      <c r="A57" s="106" t="s">
        <v>501</v>
      </c>
      <c r="B57" s="222" t="s">
        <v>489</v>
      </c>
      <c r="C57" s="8">
        <v>2</v>
      </c>
      <c r="D57" s="8"/>
      <c r="E57" s="8">
        <v>1</v>
      </c>
      <c r="F57" s="8"/>
      <c r="G57" s="8"/>
      <c r="H57" s="8"/>
      <c r="I57" s="8"/>
      <c r="J57" s="331"/>
      <c r="K57" s="16">
        <f t="shared" si="6"/>
        <v>3</v>
      </c>
    </row>
    <row r="58" spans="1:11" x14ac:dyDescent="0.3">
      <c r="A58" s="106" t="s">
        <v>491</v>
      </c>
      <c r="B58" s="222" t="s">
        <v>490</v>
      </c>
      <c r="C58" s="8"/>
      <c r="D58" s="8"/>
      <c r="E58" s="8"/>
      <c r="F58" s="8"/>
      <c r="G58" s="8"/>
      <c r="H58" s="8"/>
      <c r="I58" s="8"/>
      <c r="J58" s="331"/>
      <c r="K58" s="16">
        <f t="shared" si="6"/>
        <v>0</v>
      </c>
    </row>
    <row r="59" spans="1:11" x14ac:dyDescent="0.3">
      <c r="A59" s="223" t="s">
        <v>75</v>
      </c>
      <c r="B59" s="224" t="s">
        <v>90</v>
      </c>
      <c r="C59" s="11">
        <f>SUM(C48:C58)</f>
        <v>2</v>
      </c>
      <c r="D59" s="11">
        <f t="shared" ref="D59:J59" si="7">SUM(D48:D58)</f>
        <v>0</v>
      </c>
      <c r="E59" s="11">
        <f t="shared" si="7"/>
        <v>1</v>
      </c>
      <c r="F59" s="11">
        <f t="shared" si="7"/>
        <v>0</v>
      </c>
      <c r="G59" s="11">
        <f t="shared" si="7"/>
        <v>0</v>
      </c>
      <c r="H59" s="11">
        <f t="shared" si="7"/>
        <v>0</v>
      </c>
      <c r="I59" s="11">
        <f t="shared" si="7"/>
        <v>0</v>
      </c>
      <c r="J59" s="11">
        <f t="shared" si="7"/>
        <v>0</v>
      </c>
      <c r="K59" s="16">
        <f>SUM(K48:K58)</f>
        <v>3</v>
      </c>
    </row>
    <row r="60" spans="1:11" x14ac:dyDescent="0.3">
      <c r="A60" s="108" t="s">
        <v>577</v>
      </c>
      <c r="B60" s="225"/>
      <c r="C60" s="371"/>
      <c r="D60" s="372"/>
      <c r="E60" s="372"/>
      <c r="F60" s="372"/>
      <c r="G60" s="372"/>
      <c r="H60" s="372"/>
      <c r="I60" s="372"/>
      <c r="J60" s="372"/>
      <c r="K60" s="373"/>
    </row>
    <row r="61" spans="1:11" x14ac:dyDescent="0.3">
      <c r="A61" s="220" t="s">
        <v>479</v>
      </c>
      <c r="B61" s="221" t="s">
        <v>478</v>
      </c>
      <c r="C61" s="368"/>
      <c r="D61" s="369"/>
      <c r="E61" s="369"/>
      <c r="F61" s="369"/>
      <c r="G61" s="369"/>
      <c r="H61" s="369"/>
      <c r="I61" s="369"/>
      <c r="J61" s="369"/>
      <c r="K61" s="370"/>
    </row>
    <row r="62" spans="1:11" x14ac:dyDescent="0.3">
      <c r="A62" s="106" t="s">
        <v>493</v>
      </c>
      <c r="B62" s="222" t="s">
        <v>480</v>
      </c>
      <c r="C62" s="8"/>
      <c r="D62" s="8"/>
      <c r="E62" s="8"/>
      <c r="F62" s="8"/>
      <c r="G62" s="8"/>
      <c r="H62" s="8"/>
      <c r="I62" s="8"/>
      <c r="J62" s="331"/>
      <c r="K62" s="16">
        <f>SUM(C62:J62)</f>
        <v>0</v>
      </c>
    </row>
    <row r="63" spans="1:11" x14ac:dyDescent="0.3">
      <c r="A63" s="106" t="s">
        <v>494</v>
      </c>
      <c r="B63" s="222" t="s">
        <v>481</v>
      </c>
      <c r="C63" s="8"/>
      <c r="D63" s="8"/>
      <c r="E63" s="8"/>
      <c r="F63" s="8"/>
      <c r="G63" s="8"/>
      <c r="H63" s="8"/>
      <c r="I63" s="8"/>
      <c r="J63" s="331"/>
      <c r="K63" s="16">
        <f t="shared" ref="K63:K72" si="8">SUM(C63:J63)</f>
        <v>0</v>
      </c>
    </row>
    <row r="64" spans="1:11" x14ac:dyDescent="0.3">
      <c r="A64" s="106" t="s">
        <v>495</v>
      </c>
      <c r="B64" s="222" t="s">
        <v>482</v>
      </c>
      <c r="C64" s="8"/>
      <c r="D64" s="8"/>
      <c r="E64" s="8"/>
      <c r="F64" s="8"/>
      <c r="G64" s="8"/>
      <c r="H64" s="8"/>
      <c r="I64" s="8"/>
      <c r="J64" s="331"/>
      <c r="K64" s="16">
        <f t="shared" si="8"/>
        <v>0</v>
      </c>
    </row>
    <row r="65" spans="1:11" x14ac:dyDescent="0.3">
      <c r="A65" s="106" t="s">
        <v>496</v>
      </c>
      <c r="B65" s="222" t="s">
        <v>483</v>
      </c>
      <c r="C65" s="8"/>
      <c r="D65" s="8"/>
      <c r="E65" s="8"/>
      <c r="F65" s="8"/>
      <c r="G65" s="8"/>
      <c r="H65" s="8"/>
      <c r="I65" s="8"/>
      <c r="J65" s="331"/>
      <c r="K65" s="16">
        <f t="shared" si="8"/>
        <v>0</v>
      </c>
    </row>
    <row r="66" spans="1:11" x14ac:dyDescent="0.3">
      <c r="A66" s="106" t="s">
        <v>497</v>
      </c>
      <c r="B66" s="222" t="s">
        <v>484</v>
      </c>
      <c r="C66" s="8"/>
      <c r="D66" s="8"/>
      <c r="E66" s="8"/>
      <c r="F66" s="8"/>
      <c r="G66" s="8"/>
      <c r="H66" s="8"/>
      <c r="I66" s="8"/>
      <c r="J66" s="331"/>
      <c r="K66" s="16">
        <f t="shared" si="8"/>
        <v>0</v>
      </c>
    </row>
    <row r="67" spans="1:11" x14ac:dyDescent="0.3">
      <c r="A67" s="106" t="s">
        <v>498</v>
      </c>
      <c r="B67" s="222" t="s">
        <v>485</v>
      </c>
      <c r="C67" s="8"/>
      <c r="D67" s="8"/>
      <c r="E67" s="8"/>
      <c r="F67" s="8"/>
      <c r="G67" s="8"/>
      <c r="H67" s="8"/>
      <c r="I67" s="8"/>
      <c r="J67" s="331"/>
      <c r="K67" s="16">
        <f t="shared" si="8"/>
        <v>0</v>
      </c>
    </row>
    <row r="68" spans="1:11" x14ac:dyDescent="0.3">
      <c r="A68" s="106" t="s">
        <v>492</v>
      </c>
      <c r="B68" s="222" t="s">
        <v>486</v>
      </c>
      <c r="C68" s="8"/>
      <c r="D68" s="8"/>
      <c r="E68" s="8"/>
      <c r="F68" s="8"/>
      <c r="G68" s="8"/>
      <c r="H68" s="8"/>
      <c r="I68" s="8"/>
      <c r="J68" s="331"/>
      <c r="K68" s="16">
        <f t="shared" si="8"/>
        <v>0</v>
      </c>
    </row>
    <row r="69" spans="1:11" x14ac:dyDescent="0.3">
      <c r="A69" s="106" t="s">
        <v>499</v>
      </c>
      <c r="B69" s="222" t="s">
        <v>487</v>
      </c>
      <c r="C69" s="8"/>
      <c r="D69" s="8"/>
      <c r="E69" s="8"/>
      <c r="F69" s="8"/>
      <c r="G69" s="8"/>
      <c r="H69" s="8"/>
      <c r="I69" s="8"/>
      <c r="J69" s="331"/>
      <c r="K69" s="16">
        <f t="shared" si="8"/>
        <v>0</v>
      </c>
    </row>
    <row r="70" spans="1:11" x14ac:dyDescent="0.3">
      <c r="A70" s="106" t="s">
        <v>500</v>
      </c>
      <c r="B70" s="222" t="s">
        <v>488</v>
      </c>
      <c r="C70" s="8"/>
      <c r="D70" s="8"/>
      <c r="E70" s="8"/>
      <c r="F70" s="8"/>
      <c r="G70" s="8"/>
      <c r="H70" s="8"/>
      <c r="I70" s="8"/>
      <c r="J70" s="331"/>
      <c r="K70" s="16">
        <f t="shared" si="8"/>
        <v>0</v>
      </c>
    </row>
    <row r="71" spans="1:11" x14ac:dyDescent="0.3">
      <c r="A71" s="106" t="s">
        <v>501</v>
      </c>
      <c r="B71" s="222" t="s">
        <v>489</v>
      </c>
      <c r="C71" s="8"/>
      <c r="D71" s="8"/>
      <c r="E71" s="8"/>
      <c r="F71" s="8"/>
      <c r="G71" s="8"/>
      <c r="H71" s="8"/>
      <c r="I71" s="8"/>
      <c r="J71" s="331"/>
      <c r="K71" s="16">
        <f t="shared" si="8"/>
        <v>0</v>
      </c>
    </row>
    <row r="72" spans="1:11" x14ac:dyDescent="0.3">
      <c r="A72" s="106" t="s">
        <v>491</v>
      </c>
      <c r="B72" s="222" t="s">
        <v>490</v>
      </c>
      <c r="C72" s="8"/>
      <c r="D72" s="8"/>
      <c r="E72" s="8"/>
      <c r="F72" s="8"/>
      <c r="G72" s="8"/>
      <c r="H72" s="8"/>
      <c r="I72" s="8"/>
      <c r="J72" s="331"/>
      <c r="K72" s="16">
        <f t="shared" si="8"/>
        <v>0</v>
      </c>
    </row>
    <row r="73" spans="1:11" x14ac:dyDescent="0.3">
      <c r="A73" s="223" t="s">
        <v>75</v>
      </c>
      <c r="B73" s="224" t="s">
        <v>90</v>
      </c>
      <c r="C73" s="11">
        <f>SUM(C62:C72)</f>
        <v>0</v>
      </c>
      <c r="D73" s="11">
        <f t="shared" ref="D73:J73" si="9">SUM(D62:D72)</f>
        <v>0</v>
      </c>
      <c r="E73" s="11">
        <f t="shared" si="9"/>
        <v>0</v>
      </c>
      <c r="F73" s="11">
        <f t="shared" si="9"/>
        <v>0</v>
      </c>
      <c r="G73" s="11">
        <f t="shared" si="9"/>
        <v>0</v>
      </c>
      <c r="H73" s="11">
        <f t="shared" si="9"/>
        <v>0</v>
      </c>
      <c r="I73" s="11">
        <f t="shared" si="9"/>
        <v>0</v>
      </c>
      <c r="J73" s="11">
        <f t="shared" si="9"/>
        <v>0</v>
      </c>
      <c r="K73" s="16">
        <f>SUM(K62:K72)</f>
        <v>0</v>
      </c>
    </row>
    <row r="74" spans="1:11" x14ac:dyDescent="0.3">
      <c r="A74" s="108" t="s">
        <v>578</v>
      </c>
      <c r="B74" s="225"/>
      <c r="C74" s="371"/>
      <c r="D74" s="372"/>
      <c r="E74" s="372"/>
      <c r="F74" s="372"/>
      <c r="G74" s="372"/>
      <c r="H74" s="372"/>
      <c r="I74" s="372"/>
      <c r="J74" s="372"/>
      <c r="K74" s="373"/>
    </row>
    <row r="75" spans="1:11" x14ac:dyDescent="0.3">
      <c r="A75" s="220" t="s">
        <v>479</v>
      </c>
      <c r="B75" s="221" t="s">
        <v>478</v>
      </c>
      <c r="C75" s="368"/>
      <c r="D75" s="369"/>
      <c r="E75" s="369"/>
      <c r="F75" s="369"/>
      <c r="G75" s="369"/>
      <c r="H75" s="369"/>
      <c r="I75" s="369"/>
      <c r="J75" s="369"/>
      <c r="K75" s="370"/>
    </row>
    <row r="76" spans="1:11" x14ac:dyDescent="0.3">
      <c r="A76" s="106" t="s">
        <v>493</v>
      </c>
      <c r="B76" s="222" t="s">
        <v>480</v>
      </c>
      <c r="C76" s="8"/>
      <c r="D76" s="8"/>
      <c r="E76" s="8"/>
      <c r="F76" s="8"/>
      <c r="G76" s="8"/>
      <c r="H76" s="8"/>
      <c r="I76" s="8"/>
      <c r="J76" s="331"/>
      <c r="K76" s="16">
        <f>SUM(C76:J76)</f>
        <v>0</v>
      </c>
    </row>
    <row r="77" spans="1:11" x14ac:dyDescent="0.3">
      <c r="A77" s="106" t="s">
        <v>494</v>
      </c>
      <c r="B77" s="222" t="s">
        <v>481</v>
      </c>
      <c r="C77" s="8"/>
      <c r="D77" s="8"/>
      <c r="E77" s="8"/>
      <c r="F77" s="8"/>
      <c r="G77" s="8"/>
      <c r="H77" s="8"/>
      <c r="I77" s="8"/>
      <c r="J77" s="331"/>
      <c r="K77" s="16">
        <f t="shared" ref="K77:K86" si="10">SUM(C77:J77)</f>
        <v>0</v>
      </c>
    </row>
    <row r="78" spans="1:11" x14ac:dyDescent="0.3">
      <c r="A78" s="106" t="s">
        <v>495</v>
      </c>
      <c r="B78" s="222" t="s">
        <v>482</v>
      </c>
      <c r="C78" s="8"/>
      <c r="D78" s="8"/>
      <c r="E78" s="8"/>
      <c r="F78" s="8"/>
      <c r="G78" s="8"/>
      <c r="H78" s="8"/>
      <c r="I78" s="8"/>
      <c r="J78" s="331"/>
      <c r="K78" s="16">
        <f t="shared" si="10"/>
        <v>0</v>
      </c>
    </row>
    <row r="79" spans="1:11" x14ac:dyDescent="0.3">
      <c r="A79" s="106" t="s">
        <v>496</v>
      </c>
      <c r="B79" s="222" t="s">
        <v>483</v>
      </c>
      <c r="C79" s="8">
        <v>1</v>
      </c>
      <c r="D79" s="8">
        <v>1</v>
      </c>
      <c r="E79" s="8"/>
      <c r="F79" s="8"/>
      <c r="G79" s="8">
        <v>1</v>
      </c>
      <c r="H79" s="8">
        <v>1</v>
      </c>
      <c r="I79" s="8"/>
      <c r="J79" s="331"/>
      <c r="K79" s="16">
        <f t="shared" si="10"/>
        <v>4</v>
      </c>
    </row>
    <row r="80" spans="1:11" x14ac:dyDescent="0.3">
      <c r="A80" s="106" t="s">
        <v>497</v>
      </c>
      <c r="B80" s="222" t="s">
        <v>484</v>
      </c>
      <c r="C80" s="8"/>
      <c r="D80" s="8"/>
      <c r="E80" s="8"/>
      <c r="F80" s="8"/>
      <c r="G80" s="8"/>
      <c r="H80" s="8"/>
      <c r="I80" s="8"/>
      <c r="J80" s="331"/>
      <c r="K80" s="16">
        <f t="shared" si="10"/>
        <v>0</v>
      </c>
    </row>
    <row r="81" spans="1:11" x14ac:dyDescent="0.3">
      <c r="A81" s="106" t="s">
        <v>498</v>
      </c>
      <c r="B81" s="222" t="s">
        <v>485</v>
      </c>
      <c r="C81" s="8">
        <v>1</v>
      </c>
      <c r="D81" s="8"/>
      <c r="E81" s="8"/>
      <c r="F81" s="8"/>
      <c r="G81" s="8">
        <v>1</v>
      </c>
      <c r="H81" s="8"/>
      <c r="I81" s="8">
        <v>4</v>
      </c>
      <c r="J81" s="331">
        <v>3</v>
      </c>
      <c r="K81" s="16">
        <f t="shared" si="10"/>
        <v>9</v>
      </c>
    </row>
    <row r="82" spans="1:11" x14ac:dyDescent="0.3">
      <c r="A82" s="106" t="s">
        <v>492</v>
      </c>
      <c r="B82" s="222" t="s">
        <v>486</v>
      </c>
      <c r="C82" s="8"/>
      <c r="D82" s="8"/>
      <c r="E82" s="8"/>
      <c r="F82" s="8"/>
      <c r="G82" s="8"/>
      <c r="H82" s="8"/>
      <c r="I82" s="8">
        <v>1</v>
      </c>
      <c r="J82" s="331"/>
      <c r="K82" s="16">
        <f t="shared" si="10"/>
        <v>1</v>
      </c>
    </row>
    <row r="83" spans="1:11" x14ac:dyDescent="0.3">
      <c r="A83" s="106" t="s">
        <v>499</v>
      </c>
      <c r="B83" s="222" t="s">
        <v>487</v>
      </c>
      <c r="C83" s="8"/>
      <c r="D83" s="8"/>
      <c r="E83" s="8"/>
      <c r="F83" s="8"/>
      <c r="G83" s="8"/>
      <c r="H83" s="8"/>
      <c r="I83" s="8"/>
      <c r="J83" s="331"/>
      <c r="K83" s="16">
        <f t="shared" si="10"/>
        <v>0</v>
      </c>
    </row>
    <row r="84" spans="1:11" x14ac:dyDescent="0.3">
      <c r="A84" s="106" t="s">
        <v>500</v>
      </c>
      <c r="B84" s="222" t="s">
        <v>488</v>
      </c>
      <c r="C84" s="8"/>
      <c r="D84" s="8"/>
      <c r="E84" s="8"/>
      <c r="F84" s="8"/>
      <c r="G84" s="8"/>
      <c r="H84" s="8"/>
      <c r="I84" s="8"/>
      <c r="J84" s="331"/>
      <c r="K84" s="16">
        <f t="shared" si="10"/>
        <v>0</v>
      </c>
    </row>
    <row r="85" spans="1:11" x14ac:dyDescent="0.3">
      <c r="A85" s="106" t="s">
        <v>501</v>
      </c>
      <c r="B85" s="222" t="s">
        <v>489</v>
      </c>
      <c r="C85" s="8"/>
      <c r="D85" s="8"/>
      <c r="E85" s="8"/>
      <c r="F85" s="8"/>
      <c r="G85" s="8"/>
      <c r="H85" s="8"/>
      <c r="I85" s="8"/>
      <c r="J85" s="331"/>
      <c r="K85" s="16">
        <f t="shared" si="10"/>
        <v>0</v>
      </c>
    </row>
    <row r="86" spans="1:11" x14ac:dyDescent="0.3">
      <c r="A86" s="106" t="s">
        <v>491</v>
      </c>
      <c r="B86" s="222" t="s">
        <v>490</v>
      </c>
      <c r="C86" s="8"/>
      <c r="D86" s="8"/>
      <c r="E86" s="8"/>
      <c r="F86" s="8"/>
      <c r="G86" s="8"/>
      <c r="H86" s="8"/>
      <c r="I86" s="8"/>
      <c r="J86" s="331"/>
      <c r="K86" s="16">
        <f t="shared" si="10"/>
        <v>0</v>
      </c>
    </row>
    <row r="87" spans="1:11" x14ac:dyDescent="0.3">
      <c r="A87" s="223" t="s">
        <v>75</v>
      </c>
      <c r="B87" s="224" t="s">
        <v>90</v>
      </c>
      <c r="C87" s="11">
        <f>SUM(C76:C86)</f>
        <v>2</v>
      </c>
      <c r="D87" s="11">
        <f t="shared" ref="D87:J87" si="11">SUM(D76:D86)</f>
        <v>1</v>
      </c>
      <c r="E87" s="11">
        <f t="shared" si="11"/>
        <v>0</v>
      </c>
      <c r="F87" s="11">
        <f t="shared" si="11"/>
        <v>0</v>
      </c>
      <c r="G87" s="11">
        <f t="shared" si="11"/>
        <v>2</v>
      </c>
      <c r="H87" s="11">
        <f t="shared" si="11"/>
        <v>1</v>
      </c>
      <c r="I87" s="11">
        <f t="shared" si="11"/>
        <v>5</v>
      </c>
      <c r="J87" s="11">
        <f t="shared" si="11"/>
        <v>3</v>
      </c>
      <c r="K87" s="16">
        <f>SUM(K76:K86)</f>
        <v>14</v>
      </c>
    </row>
    <row r="88" spans="1:11" x14ac:dyDescent="0.3">
      <c r="A88" s="108" t="s">
        <v>583</v>
      </c>
      <c r="B88" s="225"/>
      <c r="C88" s="401"/>
      <c r="D88" s="402"/>
      <c r="E88" s="402"/>
      <c r="F88" s="402"/>
      <c r="G88" s="402"/>
      <c r="H88" s="402"/>
      <c r="I88" s="402"/>
      <c r="J88" s="402"/>
      <c r="K88" s="403"/>
    </row>
    <row r="89" spans="1:11" x14ac:dyDescent="0.3">
      <c r="A89" s="220" t="s">
        <v>479</v>
      </c>
      <c r="B89" s="221" t="s">
        <v>478</v>
      </c>
      <c r="C89" s="398"/>
      <c r="D89" s="399"/>
      <c r="E89" s="399"/>
      <c r="F89" s="399"/>
      <c r="G89" s="399"/>
      <c r="H89" s="399"/>
      <c r="I89" s="399"/>
      <c r="J89" s="399"/>
      <c r="K89" s="400"/>
    </row>
    <row r="90" spans="1:11" x14ac:dyDescent="0.3">
      <c r="A90" s="106" t="s">
        <v>493</v>
      </c>
      <c r="B90" s="222" t="s">
        <v>480</v>
      </c>
      <c r="C90" s="86">
        <f>SUM(C48,C20+C20,C6,C76,C62,C34)</f>
        <v>0</v>
      </c>
      <c r="D90" s="86">
        <f t="shared" ref="D90:D101" si="12">SUM(D48,D20,D6,D76,D62,D34)</f>
        <v>0</v>
      </c>
      <c r="E90" s="86">
        <f>SUM(E48,E20)</f>
        <v>0</v>
      </c>
      <c r="F90" s="86">
        <f>SUM(F48,F20)</f>
        <v>0</v>
      </c>
      <c r="G90" s="86">
        <f t="shared" ref="G90:J101" si="13">SUM(G48,G20,G6,G76,G62,G34)</f>
        <v>0</v>
      </c>
      <c r="H90" s="86">
        <f t="shared" si="13"/>
        <v>0</v>
      </c>
      <c r="I90" s="86">
        <f t="shared" si="13"/>
        <v>0</v>
      </c>
      <c r="J90" s="86">
        <f t="shared" si="13"/>
        <v>0</v>
      </c>
      <c r="K90" s="96">
        <f>SUM(C90:J90)</f>
        <v>0</v>
      </c>
    </row>
    <row r="91" spans="1:11" x14ac:dyDescent="0.3">
      <c r="A91" s="106" t="s">
        <v>494</v>
      </c>
      <c r="B91" s="222" t="s">
        <v>481</v>
      </c>
      <c r="C91" s="86">
        <f t="shared" ref="C91:C101" si="14">SUM(C49,C21,C7,C77,C63,C35)</f>
        <v>0</v>
      </c>
      <c r="D91" s="86">
        <f t="shared" si="12"/>
        <v>0</v>
      </c>
      <c r="E91" s="86">
        <f>SUM(E49,E63)</f>
        <v>0</v>
      </c>
      <c r="F91" s="86">
        <f>SUM(F63,F21)</f>
        <v>0</v>
      </c>
      <c r="G91" s="86">
        <f t="shared" si="13"/>
        <v>0</v>
      </c>
      <c r="H91" s="86">
        <f t="shared" si="13"/>
        <v>0</v>
      </c>
      <c r="I91" s="86">
        <f t="shared" si="13"/>
        <v>0</v>
      </c>
      <c r="J91" s="86">
        <f t="shared" si="13"/>
        <v>0</v>
      </c>
      <c r="K91" s="96">
        <f t="shared" ref="K91:K100" si="15">SUM(C91:J91)</f>
        <v>0</v>
      </c>
    </row>
    <row r="92" spans="1:11" x14ac:dyDescent="0.3">
      <c r="A92" s="106" t="s">
        <v>495</v>
      </c>
      <c r="B92" s="222" t="s">
        <v>482</v>
      </c>
      <c r="C92" s="86">
        <f t="shared" si="14"/>
        <v>2</v>
      </c>
      <c r="D92" s="86">
        <f t="shared" si="12"/>
        <v>0</v>
      </c>
      <c r="E92" s="86">
        <f t="shared" ref="E92:F98" si="16">SUM(E50,E22)</f>
        <v>0</v>
      </c>
      <c r="F92" s="86">
        <f t="shared" si="16"/>
        <v>0</v>
      </c>
      <c r="G92" s="86">
        <f t="shared" si="13"/>
        <v>3</v>
      </c>
      <c r="H92" s="86">
        <f t="shared" si="13"/>
        <v>0</v>
      </c>
      <c r="I92" s="86">
        <f t="shared" si="13"/>
        <v>2</v>
      </c>
      <c r="J92" s="86">
        <f t="shared" si="13"/>
        <v>2</v>
      </c>
      <c r="K92" s="96">
        <f t="shared" si="15"/>
        <v>9</v>
      </c>
    </row>
    <row r="93" spans="1:11" x14ac:dyDescent="0.3">
      <c r="A93" s="106" t="s">
        <v>496</v>
      </c>
      <c r="B93" s="222" t="s">
        <v>483</v>
      </c>
      <c r="C93" s="86">
        <f t="shared" si="14"/>
        <v>1</v>
      </c>
      <c r="D93" s="86">
        <f t="shared" si="12"/>
        <v>1</v>
      </c>
      <c r="E93" s="86">
        <f t="shared" si="16"/>
        <v>0</v>
      </c>
      <c r="F93" s="86">
        <f t="shared" si="16"/>
        <v>0</v>
      </c>
      <c r="G93" s="86">
        <f t="shared" si="13"/>
        <v>1</v>
      </c>
      <c r="H93" s="86">
        <f t="shared" si="13"/>
        <v>1</v>
      </c>
      <c r="I93" s="86">
        <f t="shared" si="13"/>
        <v>0</v>
      </c>
      <c r="J93" s="86">
        <f t="shared" si="13"/>
        <v>0</v>
      </c>
      <c r="K93" s="96">
        <f t="shared" si="15"/>
        <v>4</v>
      </c>
    </row>
    <row r="94" spans="1:11" x14ac:dyDescent="0.3">
      <c r="A94" s="106" t="s">
        <v>497</v>
      </c>
      <c r="B94" s="222" t="s">
        <v>484</v>
      </c>
      <c r="C94" s="86">
        <f t="shared" si="14"/>
        <v>0</v>
      </c>
      <c r="D94" s="86">
        <f t="shared" si="12"/>
        <v>0</v>
      </c>
      <c r="E94" s="86">
        <f t="shared" si="16"/>
        <v>0</v>
      </c>
      <c r="F94" s="86">
        <f t="shared" si="16"/>
        <v>0</v>
      </c>
      <c r="G94" s="86">
        <f t="shared" si="13"/>
        <v>0</v>
      </c>
      <c r="H94" s="86">
        <f t="shared" si="13"/>
        <v>0</v>
      </c>
      <c r="I94" s="86">
        <f t="shared" si="13"/>
        <v>0</v>
      </c>
      <c r="J94" s="86">
        <f t="shared" si="13"/>
        <v>0</v>
      </c>
      <c r="K94" s="96">
        <f t="shared" si="15"/>
        <v>0</v>
      </c>
    </row>
    <row r="95" spans="1:11" x14ac:dyDescent="0.3">
      <c r="A95" s="106" t="s">
        <v>498</v>
      </c>
      <c r="B95" s="222" t="s">
        <v>485</v>
      </c>
      <c r="C95" s="86">
        <f t="shared" si="14"/>
        <v>1</v>
      </c>
      <c r="D95" s="86">
        <f t="shared" si="12"/>
        <v>0</v>
      </c>
      <c r="E95" s="86">
        <f t="shared" si="16"/>
        <v>0</v>
      </c>
      <c r="F95" s="86">
        <f t="shared" si="16"/>
        <v>0</v>
      </c>
      <c r="G95" s="86">
        <f t="shared" si="13"/>
        <v>1</v>
      </c>
      <c r="H95" s="86">
        <f t="shared" si="13"/>
        <v>0</v>
      </c>
      <c r="I95" s="86">
        <f t="shared" si="13"/>
        <v>4</v>
      </c>
      <c r="J95" s="86">
        <f t="shared" si="13"/>
        <v>3</v>
      </c>
      <c r="K95" s="96">
        <f t="shared" si="15"/>
        <v>9</v>
      </c>
    </row>
    <row r="96" spans="1:11" x14ac:dyDescent="0.3">
      <c r="A96" s="106" t="s">
        <v>492</v>
      </c>
      <c r="B96" s="222" t="s">
        <v>486</v>
      </c>
      <c r="C96" s="86">
        <f t="shared" si="14"/>
        <v>0</v>
      </c>
      <c r="D96" s="86">
        <f t="shared" si="12"/>
        <v>0</v>
      </c>
      <c r="E96" s="86">
        <f t="shared" si="16"/>
        <v>0</v>
      </c>
      <c r="F96" s="86">
        <f t="shared" si="16"/>
        <v>0</v>
      </c>
      <c r="G96" s="86">
        <f t="shared" si="13"/>
        <v>0</v>
      </c>
      <c r="H96" s="86">
        <f t="shared" si="13"/>
        <v>0</v>
      </c>
      <c r="I96" s="86">
        <f t="shared" si="13"/>
        <v>1</v>
      </c>
      <c r="J96" s="86">
        <f t="shared" si="13"/>
        <v>0</v>
      </c>
      <c r="K96" s="96">
        <f t="shared" si="15"/>
        <v>1</v>
      </c>
    </row>
    <row r="97" spans="1:11" x14ac:dyDescent="0.3">
      <c r="A97" s="106" t="s">
        <v>499</v>
      </c>
      <c r="B97" s="222" t="s">
        <v>487</v>
      </c>
      <c r="C97" s="86">
        <f t="shared" si="14"/>
        <v>0</v>
      </c>
      <c r="D97" s="86">
        <f t="shared" si="12"/>
        <v>0</v>
      </c>
      <c r="E97" s="86">
        <f t="shared" si="16"/>
        <v>0</v>
      </c>
      <c r="F97" s="86">
        <f t="shared" si="16"/>
        <v>0</v>
      </c>
      <c r="G97" s="86">
        <f t="shared" si="13"/>
        <v>0</v>
      </c>
      <c r="H97" s="86">
        <f t="shared" si="13"/>
        <v>0</v>
      </c>
      <c r="I97" s="86">
        <f t="shared" si="13"/>
        <v>0</v>
      </c>
      <c r="J97" s="86">
        <f t="shared" si="13"/>
        <v>0</v>
      </c>
      <c r="K97" s="96">
        <f t="shared" si="15"/>
        <v>0</v>
      </c>
    </row>
    <row r="98" spans="1:11" x14ac:dyDescent="0.3">
      <c r="A98" s="106" t="s">
        <v>500</v>
      </c>
      <c r="B98" s="222" t="s">
        <v>488</v>
      </c>
      <c r="C98" s="86">
        <f t="shared" si="14"/>
        <v>0</v>
      </c>
      <c r="D98" s="86">
        <f t="shared" si="12"/>
        <v>0</v>
      </c>
      <c r="E98" s="86">
        <f t="shared" si="16"/>
        <v>0</v>
      </c>
      <c r="F98" s="86">
        <f t="shared" si="16"/>
        <v>0</v>
      </c>
      <c r="G98" s="86">
        <f t="shared" si="13"/>
        <v>0</v>
      </c>
      <c r="H98" s="86">
        <f t="shared" si="13"/>
        <v>0</v>
      </c>
      <c r="I98" s="86">
        <f t="shared" si="13"/>
        <v>0</v>
      </c>
      <c r="J98" s="86">
        <f t="shared" si="13"/>
        <v>0</v>
      </c>
      <c r="K98" s="96">
        <f t="shared" si="15"/>
        <v>0</v>
      </c>
    </row>
    <row r="99" spans="1:11" x14ac:dyDescent="0.3">
      <c r="A99" s="106" t="s">
        <v>501</v>
      </c>
      <c r="B99" s="222" t="s">
        <v>489</v>
      </c>
      <c r="C99" s="86">
        <f t="shared" si="14"/>
        <v>2</v>
      </c>
      <c r="D99" s="86">
        <f t="shared" si="12"/>
        <v>0</v>
      </c>
      <c r="E99" s="86">
        <f>SUM(E57,E29)</f>
        <v>1</v>
      </c>
      <c r="F99" s="86">
        <f>SUM(F57,F71)</f>
        <v>0</v>
      </c>
      <c r="G99" s="86">
        <f t="shared" si="13"/>
        <v>0</v>
      </c>
      <c r="H99" s="86">
        <f t="shared" si="13"/>
        <v>0</v>
      </c>
      <c r="I99" s="86">
        <f t="shared" si="13"/>
        <v>1</v>
      </c>
      <c r="J99" s="86">
        <f t="shared" si="13"/>
        <v>2</v>
      </c>
      <c r="K99" s="96">
        <f t="shared" si="15"/>
        <v>6</v>
      </c>
    </row>
    <row r="100" spans="1:11" ht="14.4" thickBot="1" x14ac:dyDescent="0.35">
      <c r="A100" s="106" t="s">
        <v>491</v>
      </c>
      <c r="B100" s="222" t="s">
        <v>490</v>
      </c>
      <c r="C100" s="111">
        <f t="shared" si="14"/>
        <v>0</v>
      </c>
      <c r="D100" s="111">
        <f t="shared" si="12"/>
        <v>0</v>
      </c>
      <c r="E100" s="111">
        <f>SUM(E58,E30)</f>
        <v>0</v>
      </c>
      <c r="F100" s="111">
        <f>SUM(F58,F30)</f>
        <v>0</v>
      </c>
      <c r="G100" s="111">
        <f t="shared" si="13"/>
        <v>0</v>
      </c>
      <c r="H100" s="111">
        <f t="shared" si="13"/>
        <v>0</v>
      </c>
      <c r="I100" s="111">
        <f t="shared" si="13"/>
        <v>0</v>
      </c>
      <c r="J100" s="112">
        <f t="shared" si="13"/>
        <v>0</v>
      </c>
      <c r="K100" s="178">
        <f t="shared" si="15"/>
        <v>0</v>
      </c>
    </row>
    <row r="101" spans="1:11" ht="14.4" thickBot="1" x14ac:dyDescent="0.35">
      <c r="A101" s="227" t="s">
        <v>75</v>
      </c>
      <c r="B101" s="228" t="s">
        <v>90</v>
      </c>
      <c r="C101" s="229">
        <f t="shared" si="14"/>
        <v>6</v>
      </c>
      <c r="D101" s="229">
        <f t="shared" si="12"/>
        <v>1</v>
      </c>
      <c r="E101" s="229">
        <f>SUM(E59,E31,E17,E87,E73,E45)</f>
        <v>1</v>
      </c>
      <c r="F101" s="229">
        <f>SUM(F59,F31,F17,F87,F73,C88)</f>
        <v>0</v>
      </c>
      <c r="G101" s="229">
        <f t="shared" si="13"/>
        <v>5</v>
      </c>
      <c r="H101" s="229">
        <f t="shared" si="13"/>
        <v>1</v>
      </c>
      <c r="I101" s="229">
        <f t="shared" si="13"/>
        <v>8</v>
      </c>
      <c r="J101" s="229">
        <f t="shared" si="13"/>
        <v>7</v>
      </c>
      <c r="K101" s="230">
        <f>SUM(K90:K100)</f>
        <v>29</v>
      </c>
    </row>
  </sheetData>
  <mergeCells count="7">
    <mergeCell ref="C88:K88"/>
    <mergeCell ref="C89:K89"/>
    <mergeCell ref="A1:K1"/>
    <mergeCell ref="C2:D2"/>
    <mergeCell ref="E2:F2"/>
    <mergeCell ref="G2:H2"/>
    <mergeCell ref="I2:J2"/>
  </mergeCells>
  <pageMargins left="0.7" right="0.7" top="0.75" bottom="0.75" header="0.3" footer="0.3"/>
  <pageSetup paperSize="9" scale="81"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3">
    <tabColor theme="6"/>
  </sheetPr>
  <dimension ref="A1:F48"/>
  <sheetViews>
    <sheetView zoomScaleNormal="100" workbookViewId="0">
      <selection activeCell="J30" sqref="J30"/>
    </sheetView>
  </sheetViews>
  <sheetFormatPr defaultColWidth="9.109375" defaultRowHeight="13.8" x14ac:dyDescent="0.3"/>
  <cols>
    <col min="1" max="1" width="26.77734375" style="2" customWidth="1"/>
    <col min="2" max="2" width="7.44140625" style="1" customWidth="1"/>
    <col min="3" max="3" width="10.6640625" style="1" customWidth="1"/>
    <col min="4" max="4" width="16.77734375" style="1" customWidth="1"/>
    <col min="5" max="5" width="14.44140625" style="1" customWidth="1"/>
    <col min="6" max="16384" width="9.109375" style="1"/>
  </cols>
  <sheetData>
    <row r="1" spans="1:5" ht="42.75" customHeight="1" x14ac:dyDescent="0.3">
      <c r="A1" s="528" t="s">
        <v>419</v>
      </c>
      <c r="B1" s="529"/>
      <c r="C1" s="530"/>
      <c r="D1" s="530"/>
      <c r="E1" s="531"/>
    </row>
    <row r="2" spans="1:5" s="4" customFormat="1" ht="38.25" customHeight="1" x14ac:dyDescent="0.3">
      <c r="A2" s="12" t="s">
        <v>583</v>
      </c>
      <c r="B2" s="532" t="s">
        <v>38</v>
      </c>
      <c r="C2" s="533"/>
      <c r="D2" s="534"/>
      <c r="E2" s="538" t="s">
        <v>402</v>
      </c>
    </row>
    <row r="3" spans="1:5" s="4" customFormat="1" ht="15" customHeight="1" x14ac:dyDescent="0.3">
      <c r="A3" s="536"/>
      <c r="B3" s="535" t="s">
        <v>102</v>
      </c>
      <c r="C3" s="535"/>
      <c r="D3" s="461" t="s">
        <v>424</v>
      </c>
      <c r="E3" s="539"/>
    </row>
    <row r="4" spans="1:5" s="4" customFormat="1" ht="55.2" x14ac:dyDescent="0.3">
      <c r="A4" s="537"/>
      <c r="B4" s="288" t="s">
        <v>75</v>
      </c>
      <c r="C4" s="288" t="s">
        <v>132</v>
      </c>
      <c r="D4" s="461"/>
      <c r="E4" s="540"/>
    </row>
    <row r="5" spans="1:5" s="5" customFormat="1" ht="12.6" customHeight="1" x14ac:dyDescent="0.3">
      <c r="A5" s="65" t="s">
        <v>576</v>
      </c>
      <c r="B5" s="29"/>
      <c r="C5" s="48"/>
      <c r="D5" s="48"/>
      <c r="E5" s="32"/>
    </row>
    <row r="6" spans="1:5" s="5" customFormat="1" ht="12.6" customHeight="1" x14ac:dyDescent="0.3">
      <c r="A6" s="28" t="s">
        <v>544</v>
      </c>
      <c r="B6" s="30"/>
      <c r="C6" s="82"/>
      <c r="D6" s="82">
        <v>1</v>
      </c>
      <c r="E6" s="26">
        <v>47</v>
      </c>
    </row>
    <row r="7" spans="1:5" s="5" customFormat="1" ht="12.6" customHeight="1" x14ac:dyDescent="0.3">
      <c r="A7" s="28" t="s">
        <v>93</v>
      </c>
      <c r="B7" s="30"/>
      <c r="C7" s="82"/>
      <c r="D7" s="82"/>
      <c r="E7" s="26"/>
    </row>
    <row r="8" spans="1:5" s="5" customFormat="1" ht="12.6" customHeight="1" x14ac:dyDescent="0.3">
      <c r="A8" s="28" t="s">
        <v>545</v>
      </c>
      <c r="B8" s="31"/>
      <c r="C8" s="83"/>
      <c r="D8" s="83"/>
      <c r="E8" s="26"/>
    </row>
    <row r="9" spans="1:5" s="5" customFormat="1" ht="12.6" customHeight="1" x14ac:dyDescent="0.3">
      <c r="A9" s="28" t="s">
        <v>93</v>
      </c>
      <c r="B9" s="31"/>
      <c r="C9" s="83"/>
      <c r="D9" s="83"/>
      <c r="E9" s="26"/>
    </row>
    <row r="10" spans="1:5" s="5" customFormat="1" ht="12.6" customHeight="1" x14ac:dyDescent="0.3">
      <c r="A10" s="65" t="s">
        <v>584</v>
      </c>
      <c r="B10" s="29"/>
      <c r="C10" s="48"/>
      <c r="D10" s="48"/>
      <c r="E10" s="32"/>
    </row>
    <row r="11" spans="1:5" s="5" customFormat="1" ht="12.6" customHeight="1" x14ac:dyDescent="0.3">
      <c r="A11" s="28" t="s">
        <v>544</v>
      </c>
      <c r="B11" s="30">
        <v>1</v>
      </c>
      <c r="C11" s="82">
        <v>1</v>
      </c>
      <c r="D11" s="82"/>
      <c r="E11" s="26">
        <v>50</v>
      </c>
    </row>
    <row r="12" spans="1:5" s="5" customFormat="1" ht="12.6" customHeight="1" x14ac:dyDescent="0.3">
      <c r="A12" s="28" t="s">
        <v>93</v>
      </c>
      <c r="B12" s="30">
        <v>1</v>
      </c>
      <c r="C12" s="82">
        <v>1</v>
      </c>
      <c r="D12" s="82"/>
      <c r="E12" s="26"/>
    </row>
    <row r="13" spans="1:5" s="5" customFormat="1" ht="12.6" customHeight="1" x14ac:dyDescent="0.3">
      <c r="A13" s="28" t="s">
        <v>545</v>
      </c>
      <c r="B13" s="31">
        <v>1</v>
      </c>
      <c r="C13" s="83">
        <v>1</v>
      </c>
      <c r="D13" s="83"/>
      <c r="E13" s="26">
        <v>33</v>
      </c>
    </row>
    <row r="14" spans="1:5" s="5" customFormat="1" ht="12.6" customHeight="1" x14ac:dyDescent="0.3">
      <c r="A14" s="28" t="s">
        <v>93</v>
      </c>
      <c r="B14" s="31">
        <v>1</v>
      </c>
      <c r="C14" s="83">
        <v>1</v>
      </c>
      <c r="D14" s="83"/>
      <c r="E14" s="26"/>
    </row>
    <row r="15" spans="1:5" ht="12.6" customHeight="1" x14ac:dyDescent="0.3">
      <c r="A15" s="65" t="s">
        <v>574</v>
      </c>
      <c r="B15" s="29"/>
      <c r="C15" s="48"/>
      <c r="D15" s="48"/>
      <c r="E15" s="32"/>
    </row>
    <row r="16" spans="1:5" ht="12.6" customHeight="1" x14ac:dyDescent="0.3">
      <c r="A16" s="28" t="s">
        <v>544</v>
      </c>
      <c r="B16" s="30">
        <v>1</v>
      </c>
      <c r="C16" s="82">
        <v>1</v>
      </c>
      <c r="D16" s="82"/>
      <c r="E16" s="26">
        <v>48</v>
      </c>
    </row>
    <row r="17" spans="1:6" ht="12.6" customHeight="1" x14ac:dyDescent="0.3">
      <c r="A17" s="28" t="s">
        <v>93</v>
      </c>
      <c r="B17" s="30"/>
      <c r="C17" s="82"/>
      <c r="D17" s="82"/>
      <c r="E17" s="26"/>
    </row>
    <row r="18" spans="1:6" ht="12.6" customHeight="1" x14ac:dyDescent="0.3">
      <c r="A18" s="28" t="s">
        <v>545</v>
      </c>
      <c r="B18" s="31"/>
      <c r="C18" s="83"/>
      <c r="D18" s="83"/>
      <c r="E18" s="26"/>
    </row>
    <row r="19" spans="1:6" ht="12.6" customHeight="1" x14ac:dyDescent="0.3">
      <c r="A19" s="28" t="s">
        <v>93</v>
      </c>
      <c r="B19" s="31"/>
      <c r="C19" s="83"/>
      <c r="D19" s="83"/>
      <c r="E19" s="26"/>
    </row>
    <row r="20" spans="1:6" ht="12.6" customHeight="1" x14ac:dyDescent="0.3">
      <c r="A20" s="65" t="s">
        <v>580</v>
      </c>
      <c r="B20" s="29"/>
      <c r="C20" s="48"/>
      <c r="D20" s="48"/>
      <c r="E20" s="32"/>
      <c r="F20" s="71"/>
    </row>
    <row r="21" spans="1:6" ht="12.6" customHeight="1" x14ac:dyDescent="0.3">
      <c r="A21" s="28" t="s">
        <v>544</v>
      </c>
      <c r="B21" s="30"/>
      <c r="C21" s="82"/>
      <c r="D21" s="82"/>
      <c r="E21" s="26"/>
      <c r="F21" s="84"/>
    </row>
    <row r="22" spans="1:6" ht="12.6" customHeight="1" x14ac:dyDescent="0.3">
      <c r="A22" s="28" t="s">
        <v>93</v>
      </c>
      <c r="B22" s="30"/>
      <c r="C22" s="82"/>
      <c r="D22" s="82"/>
      <c r="E22" s="26"/>
      <c r="F22" s="84"/>
    </row>
    <row r="23" spans="1:6" ht="12.6" customHeight="1" x14ac:dyDescent="0.3">
      <c r="A23" s="28" t="s">
        <v>545</v>
      </c>
      <c r="B23" s="31">
        <v>1</v>
      </c>
      <c r="C23" s="83">
        <v>1</v>
      </c>
      <c r="D23" s="83">
        <v>7</v>
      </c>
      <c r="E23" s="26">
        <v>45</v>
      </c>
    </row>
    <row r="24" spans="1:6" ht="12.6" customHeight="1" x14ac:dyDescent="0.3">
      <c r="A24" s="28" t="s">
        <v>93</v>
      </c>
      <c r="B24" s="31">
        <v>1</v>
      </c>
      <c r="C24" s="83">
        <v>1</v>
      </c>
      <c r="D24" s="83">
        <v>3</v>
      </c>
      <c r="E24" s="26">
        <v>45</v>
      </c>
    </row>
    <row r="25" spans="1:6" ht="12.6" customHeight="1" x14ac:dyDescent="0.3">
      <c r="A25" s="65" t="s">
        <v>577</v>
      </c>
      <c r="B25" s="29"/>
      <c r="C25" s="48"/>
      <c r="D25" s="48"/>
      <c r="E25" s="32"/>
    </row>
    <row r="26" spans="1:6" ht="12.6" customHeight="1" x14ac:dyDescent="0.3">
      <c r="A26" s="28" t="s">
        <v>544</v>
      </c>
      <c r="B26" s="30"/>
      <c r="C26" s="82"/>
      <c r="D26" s="82"/>
      <c r="E26" s="26"/>
    </row>
    <row r="27" spans="1:6" ht="12.6" customHeight="1" x14ac:dyDescent="0.3">
      <c r="A27" s="28" t="s">
        <v>93</v>
      </c>
      <c r="B27" s="30"/>
      <c r="C27" s="82"/>
      <c r="D27" s="82"/>
      <c r="E27" s="26"/>
    </row>
    <row r="28" spans="1:6" ht="12.6" customHeight="1" x14ac:dyDescent="0.3">
      <c r="A28" s="28" t="s">
        <v>545</v>
      </c>
      <c r="B28" s="31"/>
      <c r="C28" s="83"/>
      <c r="D28" s="83"/>
      <c r="E28" s="26"/>
    </row>
    <row r="29" spans="1:6" ht="12.6" customHeight="1" x14ac:dyDescent="0.3">
      <c r="A29" s="28" t="s">
        <v>93</v>
      </c>
      <c r="B29" s="31"/>
      <c r="C29" s="83"/>
      <c r="D29" s="83"/>
      <c r="E29" s="26"/>
    </row>
    <row r="30" spans="1:6" ht="12.6" customHeight="1" x14ac:dyDescent="0.3">
      <c r="A30" s="65" t="s">
        <v>578</v>
      </c>
      <c r="B30" s="29"/>
      <c r="C30" s="48"/>
      <c r="D30" s="48"/>
      <c r="E30" s="32"/>
    </row>
    <row r="31" spans="1:6" ht="12.6" customHeight="1" x14ac:dyDescent="0.3">
      <c r="A31" s="28" t="s">
        <v>544</v>
      </c>
      <c r="B31" s="30">
        <v>1</v>
      </c>
      <c r="C31" s="82"/>
      <c r="D31" s="82"/>
      <c r="E31" s="26">
        <v>51</v>
      </c>
    </row>
    <row r="32" spans="1:6" ht="12.6" customHeight="1" x14ac:dyDescent="0.3">
      <c r="A32" s="28" t="s">
        <v>93</v>
      </c>
      <c r="B32" s="30"/>
      <c r="C32" s="82"/>
      <c r="D32" s="82"/>
      <c r="E32" s="26"/>
    </row>
    <row r="33" spans="1:5" ht="12.6" customHeight="1" x14ac:dyDescent="0.3">
      <c r="A33" s="28" t="s">
        <v>545</v>
      </c>
      <c r="B33" s="31">
        <v>4</v>
      </c>
      <c r="C33" s="83">
        <v>3</v>
      </c>
      <c r="D33" s="83"/>
      <c r="E33" s="26">
        <v>49.25</v>
      </c>
    </row>
    <row r="34" spans="1:5" ht="12.6" customHeight="1" x14ac:dyDescent="0.3">
      <c r="A34" s="28" t="s">
        <v>93</v>
      </c>
      <c r="B34" s="31"/>
      <c r="C34" s="83"/>
      <c r="D34" s="83"/>
      <c r="E34" s="26"/>
    </row>
    <row r="35" spans="1:5" ht="12.6" customHeight="1" x14ac:dyDescent="0.3">
      <c r="A35" s="65" t="s">
        <v>604</v>
      </c>
      <c r="B35" s="29"/>
      <c r="C35" s="48"/>
      <c r="D35" s="48"/>
      <c r="E35" s="32"/>
    </row>
    <row r="36" spans="1:5" ht="12.6" customHeight="1" x14ac:dyDescent="0.3">
      <c r="A36" s="28" t="s">
        <v>544</v>
      </c>
      <c r="B36" s="30"/>
      <c r="C36" s="82"/>
      <c r="D36" s="82"/>
      <c r="E36" s="26"/>
    </row>
    <row r="37" spans="1:5" ht="12.6" customHeight="1" x14ac:dyDescent="0.3">
      <c r="A37" s="28" t="s">
        <v>93</v>
      </c>
      <c r="B37" s="30"/>
      <c r="C37" s="82"/>
      <c r="D37" s="82"/>
      <c r="E37" s="26"/>
    </row>
    <row r="38" spans="1:5" ht="12.6" customHeight="1" x14ac:dyDescent="0.3">
      <c r="A38" s="28" t="s">
        <v>545</v>
      </c>
      <c r="B38" s="31"/>
      <c r="C38" s="83"/>
      <c r="D38" s="83"/>
      <c r="E38" s="26"/>
    </row>
    <row r="39" spans="1:5" ht="12.6" customHeight="1" x14ac:dyDescent="0.3">
      <c r="A39" s="28" t="s">
        <v>93</v>
      </c>
      <c r="B39" s="31"/>
      <c r="C39" s="83"/>
      <c r="D39" s="83"/>
      <c r="E39" s="26"/>
    </row>
    <row r="40" spans="1:5" ht="12.6" customHeight="1" x14ac:dyDescent="0.3">
      <c r="A40" s="25" t="s">
        <v>71</v>
      </c>
      <c r="B40" s="130">
        <v>3</v>
      </c>
      <c r="C40" s="300">
        <v>2</v>
      </c>
      <c r="D40" s="300">
        <v>1</v>
      </c>
      <c r="E40" s="16"/>
    </row>
    <row r="41" spans="1:5" ht="12.6" customHeight="1" x14ac:dyDescent="0.3">
      <c r="A41" s="12" t="s">
        <v>93</v>
      </c>
      <c r="B41" s="301">
        <v>1</v>
      </c>
      <c r="C41" s="302">
        <v>1</v>
      </c>
      <c r="D41" s="302"/>
      <c r="E41" s="26"/>
    </row>
    <row r="42" spans="1:5" ht="12.6" customHeight="1" x14ac:dyDescent="0.3">
      <c r="A42" s="25" t="s">
        <v>72</v>
      </c>
      <c r="B42" s="130">
        <v>6</v>
      </c>
      <c r="C42" s="300">
        <v>5</v>
      </c>
      <c r="D42" s="300">
        <v>7</v>
      </c>
      <c r="E42" s="16"/>
    </row>
    <row r="43" spans="1:5" ht="12.6" customHeight="1" thickBot="1" x14ac:dyDescent="0.35">
      <c r="A43" s="131" t="s">
        <v>93</v>
      </c>
      <c r="B43" s="303">
        <v>2</v>
      </c>
      <c r="C43" s="304">
        <v>2</v>
      </c>
      <c r="D43" s="304">
        <v>3</v>
      </c>
      <c r="E43" s="132"/>
    </row>
    <row r="45" spans="1:5" x14ac:dyDescent="0.3">
      <c r="A45" s="476" t="s">
        <v>401</v>
      </c>
      <c r="B45" s="476"/>
      <c r="C45" s="476"/>
      <c r="D45" s="476"/>
      <c r="E45" s="476"/>
    </row>
    <row r="46" spans="1:5" x14ac:dyDescent="0.3">
      <c r="A46" s="476" t="s">
        <v>114</v>
      </c>
      <c r="B46" s="476"/>
      <c r="C46" s="476"/>
      <c r="D46" s="476"/>
      <c r="E46" s="476"/>
    </row>
    <row r="47" spans="1:5" x14ac:dyDescent="0.3">
      <c r="A47" s="476" t="s">
        <v>404</v>
      </c>
      <c r="B47" s="476"/>
      <c r="C47" s="476"/>
      <c r="D47" s="476"/>
      <c r="E47" s="476"/>
    </row>
    <row r="48" spans="1:5" x14ac:dyDescent="0.3">
      <c r="A48" s="442" t="s">
        <v>403</v>
      </c>
      <c r="B48" s="442"/>
      <c r="C48" s="442"/>
      <c r="D48" s="442"/>
      <c r="E48" s="442"/>
    </row>
  </sheetData>
  <mergeCells count="10">
    <mergeCell ref="A45:E45"/>
    <mergeCell ref="A46:E46"/>
    <mergeCell ref="A47:E47"/>
    <mergeCell ref="A48:E48"/>
    <mergeCell ref="A1:E1"/>
    <mergeCell ref="B2:D2"/>
    <mergeCell ref="B3:C3"/>
    <mergeCell ref="D3:D4"/>
    <mergeCell ref="A3:A4"/>
    <mergeCell ref="E2:E4"/>
  </mergeCell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6"/>
    <pageSetUpPr fitToPage="1"/>
  </sheetPr>
  <dimension ref="A1:O16"/>
  <sheetViews>
    <sheetView workbookViewId="0">
      <selection activeCell="N27" sqref="N26:N27"/>
    </sheetView>
  </sheetViews>
  <sheetFormatPr defaultColWidth="9.109375" defaultRowHeight="13.8" x14ac:dyDescent="0.3"/>
  <cols>
    <col min="1" max="1" width="22.6640625" style="2" customWidth="1"/>
    <col min="2" max="2" width="10.44140625" style="3" customWidth="1"/>
    <col min="3" max="3" width="11.44140625" style="1" customWidth="1"/>
    <col min="4" max="4" width="12" style="1" customWidth="1"/>
    <col min="5" max="5" width="24" style="1" customWidth="1"/>
    <col min="6" max="16384" width="9.109375" style="1"/>
  </cols>
  <sheetData>
    <row r="1" spans="1:15" ht="41.25" customHeight="1" x14ac:dyDescent="0.3">
      <c r="A1" s="541" t="s">
        <v>400</v>
      </c>
      <c r="B1" s="529"/>
      <c r="C1" s="529"/>
      <c r="D1" s="529"/>
      <c r="E1" s="531"/>
    </row>
    <row r="2" spans="1:15" s="4" customFormat="1" ht="38.25" customHeight="1" x14ac:dyDescent="0.3">
      <c r="A2" s="12" t="s">
        <v>583</v>
      </c>
      <c r="B2" s="392" t="s">
        <v>546</v>
      </c>
      <c r="C2" s="394"/>
      <c r="D2" s="63"/>
      <c r="E2" s="417" t="s">
        <v>4</v>
      </c>
    </row>
    <row r="3" spans="1:15" s="4" customFormat="1" ht="41.25" customHeight="1" x14ac:dyDescent="0.3">
      <c r="A3" s="12"/>
      <c r="B3" s="63" t="s">
        <v>4</v>
      </c>
      <c r="C3" s="6" t="s">
        <v>55</v>
      </c>
      <c r="D3" s="63" t="s">
        <v>54</v>
      </c>
      <c r="E3" s="418"/>
    </row>
    <row r="4" spans="1:15" ht="12.75" customHeight="1" x14ac:dyDescent="0.3">
      <c r="A4" s="15" t="s">
        <v>94</v>
      </c>
      <c r="B4" s="9">
        <v>0</v>
      </c>
      <c r="C4" s="8">
        <v>0</v>
      </c>
      <c r="D4" s="8">
        <v>28</v>
      </c>
      <c r="E4" s="146">
        <f t="shared" ref="E4:E9" si="0">SUM(B4,D4)</f>
        <v>28</v>
      </c>
    </row>
    <row r="5" spans="1:15" ht="12.75" customHeight="1" x14ac:dyDescent="0.3">
      <c r="A5" s="15" t="s">
        <v>95</v>
      </c>
      <c r="B5" s="9">
        <v>39</v>
      </c>
      <c r="C5" s="8">
        <v>0</v>
      </c>
      <c r="D5" s="8">
        <v>8</v>
      </c>
      <c r="E5" s="146">
        <f t="shared" si="0"/>
        <v>47</v>
      </c>
    </row>
    <row r="6" spans="1:15" ht="27.6" x14ac:dyDescent="0.3">
      <c r="A6" s="15" t="s">
        <v>96</v>
      </c>
      <c r="B6" s="9">
        <v>103</v>
      </c>
      <c r="C6" s="8">
        <v>0</v>
      </c>
      <c r="D6" s="8">
        <v>11</v>
      </c>
      <c r="E6" s="146">
        <f t="shared" si="0"/>
        <v>114</v>
      </c>
    </row>
    <row r="7" spans="1:15" ht="41.4" x14ac:dyDescent="0.3">
      <c r="A7" s="15" t="s">
        <v>97</v>
      </c>
      <c r="B7" s="9">
        <v>10</v>
      </c>
      <c r="C7" s="8">
        <v>0</v>
      </c>
      <c r="D7" s="8">
        <v>15</v>
      </c>
      <c r="E7" s="146">
        <f t="shared" si="0"/>
        <v>25</v>
      </c>
    </row>
    <row r="8" spans="1:15" ht="41.4" x14ac:dyDescent="0.3">
      <c r="A8" s="15" t="s">
        <v>98</v>
      </c>
      <c r="B8" s="9">
        <v>27</v>
      </c>
      <c r="C8" s="8">
        <v>0</v>
      </c>
      <c r="D8" s="8">
        <v>4</v>
      </c>
      <c r="E8" s="146">
        <f t="shared" si="0"/>
        <v>31</v>
      </c>
    </row>
    <row r="9" spans="1:15" ht="14.4" thickBot="1" x14ac:dyDescent="0.35">
      <c r="A9" s="118" t="s">
        <v>106</v>
      </c>
      <c r="B9" s="259">
        <v>129</v>
      </c>
      <c r="C9" s="119"/>
      <c r="D9" s="299">
        <v>12258</v>
      </c>
      <c r="E9" s="147">
        <f t="shared" si="0"/>
        <v>12387</v>
      </c>
    </row>
    <row r="10" spans="1:15" x14ac:dyDescent="0.3">
      <c r="A10" s="78"/>
      <c r="B10" s="79"/>
      <c r="C10" s="80"/>
      <c r="D10" s="80"/>
      <c r="E10" s="80"/>
    </row>
    <row r="11" spans="1:15" ht="13.8" customHeight="1" x14ac:dyDescent="0.3">
      <c r="A11" s="476" t="s">
        <v>526</v>
      </c>
      <c r="B11" s="476"/>
      <c r="C11" s="476"/>
      <c r="D11" s="476"/>
      <c r="E11" s="476"/>
    </row>
    <row r="12" spans="1:15" ht="40.049999999999997" customHeight="1" x14ac:dyDescent="0.3">
      <c r="A12" s="419" t="s">
        <v>556</v>
      </c>
      <c r="B12" s="419"/>
      <c r="C12" s="419"/>
      <c r="D12" s="419"/>
      <c r="E12" s="419"/>
    </row>
    <row r="13" spans="1:15" ht="38.25" customHeight="1" x14ac:dyDescent="0.3">
      <c r="A13" s="419" t="s">
        <v>557</v>
      </c>
      <c r="B13" s="419"/>
      <c r="C13" s="419"/>
      <c r="D13" s="419"/>
      <c r="E13" s="419"/>
    </row>
    <row r="14" spans="1:15" ht="30.75" customHeight="1" x14ac:dyDescent="0.3">
      <c r="A14" s="476" t="s">
        <v>558</v>
      </c>
      <c r="B14" s="476"/>
      <c r="C14" s="476"/>
      <c r="D14" s="476"/>
      <c r="E14" s="476"/>
      <c r="F14" s="71"/>
      <c r="G14" s="71"/>
      <c r="H14" s="71"/>
      <c r="I14" s="71"/>
      <c r="J14" s="71"/>
      <c r="K14" s="71"/>
      <c r="L14" s="71"/>
      <c r="M14" s="71"/>
      <c r="N14" s="71"/>
      <c r="O14" s="71"/>
    </row>
    <row r="15" spans="1:15" ht="30" customHeight="1" x14ac:dyDescent="0.3">
      <c r="A15" s="476" t="s">
        <v>559</v>
      </c>
      <c r="B15" s="476"/>
      <c r="C15" s="476"/>
      <c r="D15" s="476"/>
      <c r="E15" s="476"/>
      <c r="F15" s="71"/>
      <c r="G15" s="71"/>
      <c r="H15" s="71"/>
      <c r="I15" s="71"/>
      <c r="J15" s="71"/>
      <c r="K15" s="71"/>
      <c r="L15" s="71"/>
      <c r="M15" s="71"/>
      <c r="N15" s="71"/>
      <c r="O15" s="71"/>
    </row>
    <row r="16" spans="1:15" ht="30" customHeight="1" x14ac:dyDescent="0.3">
      <c r="A16" s="413" t="s">
        <v>105</v>
      </c>
      <c r="B16" s="413"/>
      <c r="C16" s="413"/>
      <c r="D16" s="413"/>
      <c r="E16" s="413"/>
      <c r="F16" s="52"/>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41">
    <tabColor theme="6"/>
  </sheetPr>
  <dimension ref="A1:W269"/>
  <sheetViews>
    <sheetView zoomScale="85" zoomScaleNormal="85" workbookViewId="0">
      <pane ySplit="3" topLeftCell="A251" activePane="bottomLeft" state="frozen"/>
      <selection pane="bottomLeft" activeCell="A3" sqref="A3"/>
    </sheetView>
  </sheetViews>
  <sheetFormatPr defaultColWidth="9.109375" defaultRowHeight="13.8" x14ac:dyDescent="0.3"/>
  <cols>
    <col min="1" max="1" width="51.77734375" style="78" customWidth="1"/>
    <col min="2" max="2" width="16.6640625" style="78" customWidth="1"/>
    <col min="3" max="5" width="13" style="78" customWidth="1"/>
    <col min="6" max="6" width="11.33203125" style="78" customWidth="1"/>
    <col min="7" max="10" width="15.44140625" style="78" customWidth="1"/>
    <col min="11" max="15" width="9.109375" style="80"/>
    <col min="16" max="16" width="33.33203125" style="80" customWidth="1"/>
    <col min="17" max="16384" width="9.109375" style="80"/>
  </cols>
  <sheetData>
    <row r="1" spans="1:23" ht="42" customHeight="1" x14ac:dyDescent="0.3">
      <c r="A1" s="542" t="s">
        <v>399</v>
      </c>
      <c r="B1" s="543"/>
      <c r="C1" s="543"/>
      <c r="D1" s="543"/>
      <c r="E1" s="543"/>
      <c r="F1" s="543"/>
      <c r="G1" s="543"/>
      <c r="H1" s="543"/>
      <c r="I1" s="543"/>
      <c r="J1" s="543"/>
      <c r="K1" s="544"/>
      <c r="L1" s="261"/>
    </row>
    <row r="2" spans="1:23" s="263" customFormat="1" ht="15" customHeight="1" thickBot="1" x14ac:dyDescent="0.35">
      <c r="A2" s="262" t="s">
        <v>583</v>
      </c>
      <c r="B2" s="551" t="s">
        <v>50</v>
      </c>
      <c r="C2" s="552"/>
      <c r="D2" s="553"/>
      <c r="E2" s="554" t="s">
        <v>51</v>
      </c>
      <c r="F2" s="555"/>
      <c r="G2" s="545" t="s">
        <v>52</v>
      </c>
      <c r="H2" s="547" t="s">
        <v>53</v>
      </c>
      <c r="I2" s="545" t="s">
        <v>107</v>
      </c>
      <c r="J2" s="547" t="s">
        <v>108</v>
      </c>
      <c r="K2" s="549" t="s">
        <v>92</v>
      </c>
    </row>
    <row r="3" spans="1:23" s="263" customFormat="1" ht="38.25" customHeight="1" x14ac:dyDescent="0.3">
      <c r="A3" s="264" t="s">
        <v>73</v>
      </c>
      <c r="B3" s="93" t="s">
        <v>75</v>
      </c>
      <c r="C3" s="92" t="s">
        <v>521</v>
      </c>
      <c r="D3" s="265" t="s">
        <v>534</v>
      </c>
      <c r="E3" s="265" t="s">
        <v>534</v>
      </c>
      <c r="F3" s="255" t="s">
        <v>75</v>
      </c>
      <c r="G3" s="546"/>
      <c r="H3" s="548"/>
      <c r="I3" s="546"/>
      <c r="J3" s="548"/>
      <c r="K3" s="550"/>
    </row>
    <row r="4" spans="1:23" s="263" customFormat="1" ht="14.4" x14ac:dyDescent="0.3">
      <c r="A4" s="266" t="s">
        <v>137</v>
      </c>
      <c r="B4" s="88"/>
      <c r="C4" s="87"/>
      <c r="D4" s="88"/>
      <c r="E4" s="88"/>
      <c r="F4" s="88"/>
      <c r="G4" s="89"/>
      <c r="H4" s="90"/>
      <c r="I4" s="89"/>
      <c r="J4" s="90"/>
      <c r="K4" s="91">
        <f t="shared" ref="K4:K67" si="0">SUM(B4,F4:J4)</f>
        <v>0</v>
      </c>
      <c r="P4" s="263" t="s">
        <v>139</v>
      </c>
      <c r="R4" s="263">
        <v>1</v>
      </c>
      <c r="U4" s="290" t="s">
        <v>156</v>
      </c>
      <c r="V4"/>
      <c r="W4">
        <v>3</v>
      </c>
    </row>
    <row r="5" spans="1:23" s="263" customFormat="1" ht="14.4" x14ac:dyDescent="0.3">
      <c r="A5" s="266" t="s">
        <v>139</v>
      </c>
      <c r="B5" s="88"/>
      <c r="C5" s="87"/>
      <c r="D5" s="88"/>
      <c r="E5" s="88">
        <v>0</v>
      </c>
      <c r="F5" s="88">
        <v>1</v>
      </c>
      <c r="G5" s="89"/>
      <c r="H5" s="90"/>
      <c r="I5" s="137"/>
      <c r="J5" s="90"/>
      <c r="K5" s="91">
        <f t="shared" si="0"/>
        <v>1</v>
      </c>
      <c r="P5" s="263" t="s">
        <v>351</v>
      </c>
      <c r="R5" s="263">
        <v>12</v>
      </c>
      <c r="U5" s="290" t="s">
        <v>171</v>
      </c>
      <c r="V5"/>
      <c r="W5">
        <v>2</v>
      </c>
    </row>
    <row r="6" spans="1:23" s="263" customFormat="1" ht="14.4" x14ac:dyDescent="0.3">
      <c r="A6" s="266" t="s">
        <v>140</v>
      </c>
      <c r="B6" s="88"/>
      <c r="C6" s="87"/>
      <c r="D6" s="88"/>
      <c r="E6" s="88"/>
      <c r="F6" s="88"/>
      <c r="G6" s="89"/>
      <c r="H6" s="90"/>
      <c r="I6" s="137"/>
      <c r="J6" s="90"/>
      <c r="K6" s="91">
        <f t="shared" si="0"/>
        <v>0</v>
      </c>
      <c r="P6" s="263" t="s">
        <v>191</v>
      </c>
      <c r="R6" s="263">
        <v>4</v>
      </c>
      <c r="U6" s="290" t="s">
        <v>413</v>
      </c>
      <c r="V6"/>
      <c r="W6">
        <v>3</v>
      </c>
    </row>
    <row r="7" spans="1:23" s="263" customFormat="1" ht="14.4" x14ac:dyDescent="0.3">
      <c r="A7" s="266" t="s">
        <v>68</v>
      </c>
      <c r="B7" s="88"/>
      <c r="C7" s="87"/>
      <c r="D7" s="88"/>
      <c r="E7" s="88"/>
      <c r="F7" s="88"/>
      <c r="G7" s="89"/>
      <c r="H7" s="90"/>
      <c r="I7" s="137"/>
      <c r="J7" s="90"/>
      <c r="K7" s="91">
        <f t="shared" si="0"/>
        <v>0</v>
      </c>
      <c r="P7" s="263" t="s">
        <v>198</v>
      </c>
      <c r="R7" s="263">
        <v>3</v>
      </c>
      <c r="U7" s="290" t="s">
        <v>178</v>
      </c>
      <c r="V7"/>
      <c r="W7">
        <v>1</v>
      </c>
    </row>
    <row r="8" spans="1:23" s="263" customFormat="1" ht="14.4" x14ac:dyDescent="0.3">
      <c r="A8" s="266" t="s">
        <v>142</v>
      </c>
      <c r="B8" s="88"/>
      <c r="C8" s="87"/>
      <c r="D8" s="88"/>
      <c r="E8" s="88"/>
      <c r="F8" s="88"/>
      <c r="G8" s="89"/>
      <c r="H8" s="90"/>
      <c r="I8" s="137"/>
      <c r="J8" s="90"/>
      <c r="K8" s="91">
        <f t="shared" si="0"/>
        <v>0</v>
      </c>
      <c r="P8" s="263" t="s">
        <v>213</v>
      </c>
      <c r="R8" s="263">
        <v>3</v>
      </c>
      <c r="U8" s="290" t="s">
        <v>185</v>
      </c>
      <c r="V8"/>
      <c r="W8">
        <v>3</v>
      </c>
    </row>
    <row r="9" spans="1:23" s="263" customFormat="1" ht="14.4" x14ac:dyDescent="0.3">
      <c r="A9" s="266" t="s">
        <v>143</v>
      </c>
      <c r="B9" s="88"/>
      <c r="C9" s="87"/>
      <c r="D9" s="88"/>
      <c r="E9" s="88"/>
      <c r="F9" s="88"/>
      <c r="G9" s="89"/>
      <c r="H9" s="90"/>
      <c r="I9" s="137"/>
      <c r="J9" s="90"/>
      <c r="K9" s="91">
        <f t="shared" si="0"/>
        <v>0</v>
      </c>
      <c r="P9" s="263" t="s">
        <v>214</v>
      </c>
      <c r="R9" s="263">
        <v>1</v>
      </c>
      <c r="U9" s="290" t="s">
        <v>189</v>
      </c>
      <c r="V9"/>
      <c r="W9">
        <v>1</v>
      </c>
    </row>
    <row r="10" spans="1:23" s="263" customFormat="1" ht="14.4" x14ac:dyDescent="0.3">
      <c r="A10" s="266" t="s">
        <v>144</v>
      </c>
      <c r="B10" s="88"/>
      <c r="C10" s="87"/>
      <c r="D10" s="88"/>
      <c r="E10" s="88"/>
      <c r="F10" s="88"/>
      <c r="G10" s="89"/>
      <c r="H10" s="90"/>
      <c r="I10" s="137"/>
      <c r="J10" s="90"/>
      <c r="K10" s="91">
        <f t="shared" si="0"/>
        <v>0</v>
      </c>
      <c r="P10" s="263" t="s">
        <v>218</v>
      </c>
      <c r="R10" s="263">
        <v>7</v>
      </c>
      <c r="U10" s="290" t="s">
        <v>190</v>
      </c>
      <c r="V10"/>
      <c r="W10">
        <v>4</v>
      </c>
    </row>
    <row r="11" spans="1:23" s="263" customFormat="1" ht="14.4" x14ac:dyDescent="0.3">
      <c r="A11" s="266" t="s">
        <v>145</v>
      </c>
      <c r="B11" s="88"/>
      <c r="C11" s="87"/>
      <c r="D11" s="88"/>
      <c r="E11" s="88"/>
      <c r="F11" s="88"/>
      <c r="G11" s="89"/>
      <c r="H11" s="90"/>
      <c r="I11" s="137"/>
      <c r="J11" s="90"/>
      <c r="K11" s="91">
        <f t="shared" si="0"/>
        <v>0</v>
      </c>
      <c r="P11" s="263" t="s">
        <v>221</v>
      </c>
      <c r="R11" s="263">
        <v>4</v>
      </c>
      <c r="U11" s="290" t="s">
        <v>191</v>
      </c>
      <c r="V11"/>
      <c r="W11">
        <v>3</v>
      </c>
    </row>
    <row r="12" spans="1:23" s="263" customFormat="1" ht="14.4" x14ac:dyDescent="0.3">
      <c r="A12" s="266" t="s">
        <v>146</v>
      </c>
      <c r="B12" s="88"/>
      <c r="C12" s="87"/>
      <c r="D12" s="88"/>
      <c r="E12" s="88"/>
      <c r="F12" s="88"/>
      <c r="G12" s="89"/>
      <c r="H12" s="90"/>
      <c r="I12" s="137"/>
      <c r="J12" s="90"/>
      <c r="K12" s="91">
        <f t="shared" si="0"/>
        <v>0</v>
      </c>
      <c r="P12" s="263" t="s">
        <v>242</v>
      </c>
      <c r="Q12" s="263">
        <v>1</v>
      </c>
      <c r="R12" s="263">
        <v>19</v>
      </c>
      <c r="U12" s="290" t="s">
        <v>198</v>
      </c>
      <c r="V12"/>
      <c r="W12">
        <v>1</v>
      </c>
    </row>
    <row r="13" spans="1:23" s="263" customFormat="1" ht="14.4" x14ac:dyDescent="0.3">
      <c r="A13" s="266" t="s">
        <v>147</v>
      </c>
      <c r="B13" s="88"/>
      <c r="C13" s="87"/>
      <c r="D13" s="88"/>
      <c r="E13" s="88"/>
      <c r="F13" s="88"/>
      <c r="G13" s="89"/>
      <c r="H13" s="90"/>
      <c r="I13" s="137"/>
      <c r="J13" s="90"/>
      <c r="K13" s="91">
        <f t="shared" si="0"/>
        <v>0</v>
      </c>
      <c r="P13" s="263" t="s">
        <v>256</v>
      </c>
      <c r="R13" s="263">
        <v>2</v>
      </c>
      <c r="U13" s="290" t="s">
        <v>211</v>
      </c>
      <c r="V13"/>
      <c r="W13">
        <v>4</v>
      </c>
    </row>
    <row r="14" spans="1:23" s="263" customFormat="1" ht="14.4" x14ac:dyDescent="0.3">
      <c r="A14" s="266" t="s">
        <v>148</v>
      </c>
      <c r="B14" s="88"/>
      <c r="C14" s="87"/>
      <c r="D14" s="88"/>
      <c r="E14" s="88"/>
      <c r="F14" s="88"/>
      <c r="G14" s="89"/>
      <c r="H14" s="90"/>
      <c r="I14" s="137"/>
      <c r="J14" s="90"/>
      <c r="K14" s="91">
        <f t="shared" si="0"/>
        <v>0</v>
      </c>
      <c r="P14" s="263" t="s">
        <v>260</v>
      </c>
      <c r="R14" s="263">
        <v>2</v>
      </c>
      <c r="U14" s="290" t="s">
        <v>212</v>
      </c>
      <c r="V14"/>
      <c r="W14">
        <v>1</v>
      </c>
    </row>
    <row r="15" spans="1:23" s="263" customFormat="1" ht="14.4" x14ac:dyDescent="0.3">
      <c r="A15" s="266" t="s">
        <v>149</v>
      </c>
      <c r="B15" s="88"/>
      <c r="C15" s="87"/>
      <c r="D15" s="88"/>
      <c r="E15" s="88"/>
      <c r="F15" s="88"/>
      <c r="G15" s="89"/>
      <c r="H15" s="90"/>
      <c r="I15" s="137"/>
      <c r="J15" s="90"/>
      <c r="K15" s="91">
        <f t="shared" si="0"/>
        <v>0</v>
      </c>
      <c r="P15" s="263" t="s">
        <v>290</v>
      </c>
      <c r="R15" s="263">
        <v>1</v>
      </c>
      <c r="U15" s="290" t="s">
        <v>213</v>
      </c>
      <c r="V15"/>
      <c r="W15">
        <v>6</v>
      </c>
    </row>
    <row r="16" spans="1:23" s="263" customFormat="1" ht="14.4" x14ac:dyDescent="0.3">
      <c r="A16" s="266" t="s">
        <v>150</v>
      </c>
      <c r="B16" s="88"/>
      <c r="C16" s="87"/>
      <c r="D16" s="88"/>
      <c r="E16" s="88"/>
      <c r="F16" s="88"/>
      <c r="G16" s="89"/>
      <c r="H16" s="90"/>
      <c r="I16" s="137"/>
      <c r="J16" s="90"/>
      <c r="K16" s="91">
        <f t="shared" si="0"/>
        <v>0</v>
      </c>
      <c r="P16" s="263" t="s">
        <v>303</v>
      </c>
      <c r="Q16" s="263">
        <v>4</v>
      </c>
      <c r="R16" s="263">
        <v>22</v>
      </c>
      <c r="U16" s="290" t="s">
        <v>216</v>
      </c>
      <c r="V16"/>
      <c r="W16">
        <v>5</v>
      </c>
    </row>
    <row r="17" spans="1:23" s="263" customFormat="1" ht="14.4" x14ac:dyDescent="0.3">
      <c r="A17" s="266" t="s">
        <v>151</v>
      </c>
      <c r="B17" s="88"/>
      <c r="C17" s="87"/>
      <c r="D17" s="88"/>
      <c r="E17" s="88"/>
      <c r="F17" s="88"/>
      <c r="G17" s="89"/>
      <c r="H17" s="90"/>
      <c r="I17" s="137"/>
      <c r="J17" s="90"/>
      <c r="K17" s="91">
        <f t="shared" si="0"/>
        <v>0</v>
      </c>
      <c r="P17" s="263" t="s">
        <v>305</v>
      </c>
      <c r="R17" s="263">
        <v>21</v>
      </c>
      <c r="U17" s="290" t="s">
        <v>218</v>
      </c>
      <c r="V17"/>
      <c r="W17">
        <v>9</v>
      </c>
    </row>
    <row r="18" spans="1:23" s="263" customFormat="1" ht="14.4" x14ac:dyDescent="0.3">
      <c r="A18" s="266" t="s">
        <v>152</v>
      </c>
      <c r="B18" s="88"/>
      <c r="C18" s="87"/>
      <c r="D18" s="88"/>
      <c r="E18" s="88"/>
      <c r="F18" s="88"/>
      <c r="G18" s="89"/>
      <c r="H18" s="90"/>
      <c r="I18" s="137"/>
      <c r="J18" s="90"/>
      <c r="K18" s="91">
        <f t="shared" si="0"/>
        <v>0</v>
      </c>
      <c r="P18" s="263" t="s">
        <v>306</v>
      </c>
      <c r="R18" s="263">
        <v>11</v>
      </c>
      <c r="U18" s="290" t="s">
        <v>221</v>
      </c>
      <c r="V18">
        <v>1</v>
      </c>
      <c r="W18">
        <v>1</v>
      </c>
    </row>
    <row r="19" spans="1:23" s="263" customFormat="1" ht="14.4" x14ac:dyDescent="0.3">
      <c r="A19" s="266" t="s">
        <v>202</v>
      </c>
      <c r="B19" s="88"/>
      <c r="C19" s="87"/>
      <c r="D19" s="88"/>
      <c r="E19" s="88"/>
      <c r="F19" s="88"/>
      <c r="G19" s="89"/>
      <c r="H19" s="90"/>
      <c r="I19" s="137"/>
      <c r="J19" s="90"/>
      <c r="K19" s="91">
        <f t="shared" si="0"/>
        <v>0</v>
      </c>
      <c r="P19" s="263" t="s">
        <v>234</v>
      </c>
      <c r="R19" s="263">
        <v>18</v>
      </c>
      <c r="U19" s="290" t="s">
        <v>224</v>
      </c>
      <c r="V19"/>
      <c r="W19">
        <v>1</v>
      </c>
    </row>
    <row r="20" spans="1:23" s="263" customFormat="1" ht="14.4" x14ac:dyDescent="0.3">
      <c r="A20" s="266" t="s">
        <v>223</v>
      </c>
      <c r="B20" s="88"/>
      <c r="C20" s="87"/>
      <c r="D20" s="88"/>
      <c r="E20" s="88"/>
      <c r="F20" s="88"/>
      <c r="G20" s="89"/>
      <c r="H20" s="90"/>
      <c r="I20" s="137"/>
      <c r="J20" s="90"/>
      <c r="K20" s="91">
        <f t="shared" si="0"/>
        <v>0</v>
      </c>
      <c r="P20" s="263" t="s">
        <v>309</v>
      </c>
      <c r="R20" s="263">
        <v>7</v>
      </c>
      <c r="U20" s="290" t="s">
        <v>231</v>
      </c>
      <c r="V20"/>
      <c r="W20">
        <v>6</v>
      </c>
    </row>
    <row r="21" spans="1:23" s="263" customFormat="1" ht="14.4" x14ac:dyDescent="0.3">
      <c r="A21" s="266" t="s">
        <v>154</v>
      </c>
      <c r="B21" s="88"/>
      <c r="C21" s="87"/>
      <c r="D21" s="88"/>
      <c r="E21" s="88"/>
      <c r="F21" s="88"/>
      <c r="G21" s="89"/>
      <c r="H21" s="90"/>
      <c r="I21" s="137"/>
      <c r="J21" s="90"/>
      <c r="K21" s="91">
        <f t="shared" si="0"/>
        <v>0</v>
      </c>
      <c r="P21" s="263" t="s">
        <v>310</v>
      </c>
      <c r="R21" s="263">
        <v>14</v>
      </c>
      <c r="U21" s="290" t="s">
        <v>235</v>
      </c>
      <c r="V21"/>
      <c r="W21">
        <v>15</v>
      </c>
    </row>
    <row r="22" spans="1:23" s="263" customFormat="1" ht="14.4" x14ac:dyDescent="0.3">
      <c r="A22" s="266" t="s">
        <v>155</v>
      </c>
      <c r="B22" s="88"/>
      <c r="C22" s="87"/>
      <c r="D22" s="88"/>
      <c r="E22" s="88"/>
      <c r="F22" s="88"/>
      <c r="G22" s="89"/>
      <c r="H22" s="90"/>
      <c r="I22" s="137"/>
      <c r="J22" s="90"/>
      <c r="K22" s="91">
        <f t="shared" si="0"/>
        <v>0</v>
      </c>
      <c r="P22" s="263" t="s">
        <v>312</v>
      </c>
      <c r="R22" s="263">
        <v>10</v>
      </c>
      <c r="U22" s="290" t="s">
        <v>238</v>
      </c>
      <c r="V22"/>
      <c r="W22">
        <v>6</v>
      </c>
    </row>
    <row r="23" spans="1:23" s="263" customFormat="1" ht="14.4" x14ac:dyDescent="0.3">
      <c r="A23" s="266" t="s">
        <v>156</v>
      </c>
      <c r="B23" s="88">
        <v>3</v>
      </c>
      <c r="C23" s="87"/>
      <c r="D23" s="88">
        <v>0</v>
      </c>
      <c r="E23" s="88"/>
      <c r="F23" s="88"/>
      <c r="G23" s="89">
        <v>3</v>
      </c>
      <c r="H23" s="90"/>
      <c r="I23" s="137"/>
      <c r="J23" s="90">
        <v>1</v>
      </c>
      <c r="K23" s="91">
        <f t="shared" si="0"/>
        <v>7</v>
      </c>
      <c r="P23" s="263" t="s">
        <v>323</v>
      </c>
      <c r="Q23" s="263">
        <v>2</v>
      </c>
      <c r="R23" s="263">
        <v>14</v>
      </c>
      <c r="U23" s="290" t="s">
        <v>242</v>
      </c>
      <c r="V23"/>
      <c r="W23">
        <v>3</v>
      </c>
    </row>
    <row r="24" spans="1:23" s="263" customFormat="1" ht="14.4" x14ac:dyDescent="0.3">
      <c r="A24" s="266" t="s">
        <v>157</v>
      </c>
      <c r="B24" s="88"/>
      <c r="C24" s="87"/>
      <c r="D24" s="88"/>
      <c r="E24" s="88"/>
      <c r="F24" s="88"/>
      <c r="G24" s="89"/>
      <c r="H24" s="90"/>
      <c r="I24" s="137"/>
      <c r="J24" s="90"/>
      <c r="K24" s="91">
        <f t="shared" si="0"/>
        <v>0</v>
      </c>
      <c r="P24" s="263" t="s">
        <v>324</v>
      </c>
      <c r="R24" s="263">
        <v>1</v>
      </c>
      <c r="U24" s="290" t="s">
        <v>255</v>
      </c>
      <c r="V24"/>
      <c r="W24">
        <v>1</v>
      </c>
    </row>
    <row r="25" spans="1:23" s="263" customFormat="1" ht="14.4" x14ac:dyDescent="0.3">
      <c r="A25" s="266" t="s">
        <v>158</v>
      </c>
      <c r="B25" s="88"/>
      <c r="C25" s="87"/>
      <c r="D25" s="88"/>
      <c r="E25" s="88"/>
      <c r="F25" s="88"/>
      <c r="G25" s="89"/>
      <c r="H25" s="90"/>
      <c r="I25" s="137"/>
      <c r="J25" s="90"/>
      <c r="K25" s="91">
        <f t="shared" si="0"/>
        <v>0</v>
      </c>
      <c r="P25" s="263" t="s">
        <v>327</v>
      </c>
      <c r="R25" s="263">
        <v>1</v>
      </c>
      <c r="U25" s="290" t="s">
        <v>256</v>
      </c>
      <c r="V25"/>
      <c r="W25">
        <v>1</v>
      </c>
    </row>
    <row r="26" spans="1:23" s="263" customFormat="1" ht="14.4" x14ac:dyDescent="0.3">
      <c r="A26" s="266" t="s">
        <v>159</v>
      </c>
      <c r="B26" s="88"/>
      <c r="C26" s="87"/>
      <c r="D26" s="88"/>
      <c r="E26" s="88"/>
      <c r="F26" s="88"/>
      <c r="G26" s="89"/>
      <c r="H26" s="90"/>
      <c r="I26" s="137"/>
      <c r="J26" s="90"/>
      <c r="K26" s="91">
        <f t="shared" si="0"/>
        <v>0</v>
      </c>
      <c r="P26" s="263" t="s">
        <v>272</v>
      </c>
      <c r="R26" s="263">
        <v>1</v>
      </c>
      <c r="U26" s="290" t="s">
        <v>260</v>
      </c>
      <c r="V26"/>
      <c r="W26">
        <v>2</v>
      </c>
    </row>
    <row r="27" spans="1:23" s="263" customFormat="1" ht="14.4" x14ac:dyDescent="0.3">
      <c r="A27" s="266" t="s">
        <v>160</v>
      </c>
      <c r="B27" s="88"/>
      <c r="C27" s="87"/>
      <c r="D27" s="88"/>
      <c r="E27" s="88"/>
      <c r="F27" s="88"/>
      <c r="G27" s="89"/>
      <c r="H27" s="90"/>
      <c r="I27" s="137"/>
      <c r="J27" s="90"/>
      <c r="K27" s="91">
        <f t="shared" si="0"/>
        <v>0</v>
      </c>
      <c r="P27" s="263" t="s">
        <v>282</v>
      </c>
      <c r="R27" s="263">
        <v>2</v>
      </c>
      <c r="U27" s="290" t="s">
        <v>265</v>
      </c>
      <c r="V27"/>
      <c r="W27">
        <v>3</v>
      </c>
    </row>
    <row r="28" spans="1:23" s="263" customFormat="1" ht="14.4" x14ac:dyDescent="0.3">
      <c r="A28" s="266" t="s">
        <v>161</v>
      </c>
      <c r="B28" s="88"/>
      <c r="C28" s="87"/>
      <c r="D28" s="88"/>
      <c r="E28" s="88"/>
      <c r="F28" s="88"/>
      <c r="G28" s="89"/>
      <c r="H28" s="90"/>
      <c r="I28" s="137"/>
      <c r="J28" s="90"/>
      <c r="K28" s="91">
        <f t="shared" si="0"/>
        <v>0</v>
      </c>
      <c r="P28" s="263" t="s">
        <v>326</v>
      </c>
      <c r="R28" s="263">
        <v>2</v>
      </c>
      <c r="U28" s="290" t="s">
        <v>288</v>
      </c>
      <c r="V28"/>
      <c r="W28">
        <v>1</v>
      </c>
    </row>
    <row r="29" spans="1:23" s="263" customFormat="1" ht="14.4" x14ac:dyDescent="0.3">
      <c r="A29" s="266" t="s">
        <v>369</v>
      </c>
      <c r="B29" s="88"/>
      <c r="C29" s="87"/>
      <c r="D29" s="88"/>
      <c r="E29" s="88"/>
      <c r="F29" s="88"/>
      <c r="G29" s="89"/>
      <c r="H29" s="90"/>
      <c r="I29" s="137"/>
      <c r="J29" s="90"/>
      <c r="K29" s="91">
        <f t="shared" si="0"/>
        <v>0</v>
      </c>
      <c r="P29" s="263" t="s">
        <v>343</v>
      </c>
      <c r="R29" s="263">
        <v>84</v>
      </c>
      <c r="U29" s="290" t="s">
        <v>290</v>
      </c>
      <c r="V29"/>
      <c r="W29">
        <v>4</v>
      </c>
    </row>
    <row r="30" spans="1:23" s="263" customFormat="1" ht="14.4" x14ac:dyDescent="0.3">
      <c r="A30" s="266" t="s">
        <v>163</v>
      </c>
      <c r="B30" s="88"/>
      <c r="C30" s="87"/>
      <c r="D30" s="88"/>
      <c r="E30" s="88"/>
      <c r="F30" s="88"/>
      <c r="G30" s="89"/>
      <c r="H30" s="90"/>
      <c r="I30" s="137"/>
      <c r="J30" s="90"/>
      <c r="K30" s="91">
        <f t="shared" si="0"/>
        <v>0</v>
      </c>
      <c r="P30" s="263" t="s">
        <v>350</v>
      </c>
      <c r="R30" s="263">
        <v>2</v>
      </c>
      <c r="U30" s="290" t="s">
        <v>303</v>
      </c>
      <c r="V30"/>
      <c r="W30">
        <v>26</v>
      </c>
    </row>
    <row r="31" spans="1:23" s="263" customFormat="1" ht="14.4" x14ac:dyDescent="0.3">
      <c r="A31" s="266" t="s">
        <v>164</v>
      </c>
      <c r="B31" s="88"/>
      <c r="C31" s="87"/>
      <c r="D31" s="88"/>
      <c r="E31" s="88"/>
      <c r="F31" s="88"/>
      <c r="G31" s="89"/>
      <c r="H31" s="90"/>
      <c r="I31" s="137"/>
      <c r="J31" s="90"/>
      <c r="K31" s="91">
        <f t="shared" si="0"/>
        <v>0</v>
      </c>
      <c r="P31" s="263" t="s">
        <v>357</v>
      </c>
      <c r="Q31" s="263">
        <v>2</v>
      </c>
      <c r="R31" s="263">
        <v>23</v>
      </c>
      <c r="U31" s="290" t="s">
        <v>305</v>
      </c>
      <c r="V31"/>
      <c r="W31">
        <v>13</v>
      </c>
    </row>
    <row r="32" spans="1:23" s="263" customFormat="1" ht="14.4" x14ac:dyDescent="0.3">
      <c r="A32" s="266" t="s">
        <v>165</v>
      </c>
      <c r="B32" s="88"/>
      <c r="C32" s="87"/>
      <c r="D32" s="88"/>
      <c r="E32" s="88"/>
      <c r="F32" s="88"/>
      <c r="G32" s="89"/>
      <c r="H32" s="90"/>
      <c r="I32" s="137"/>
      <c r="J32" s="90"/>
      <c r="K32" s="91">
        <f t="shared" si="0"/>
        <v>0</v>
      </c>
      <c r="P32" s="263" t="s">
        <v>362</v>
      </c>
      <c r="R32" s="263">
        <v>30</v>
      </c>
      <c r="U32" s="290" t="s">
        <v>306</v>
      </c>
      <c r="V32"/>
      <c r="W32">
        <v>14</v>
      </c>
    </row>
    <row r="33" spans="1:23" s="263" customFormat="1" ht="14.4" x14ac:dyDescent="0.3">
      <c r="A33" s="266" t="s">
        <v>166</v>
      </c>
      <c r="B33" s="88"/>
      <c r="C33" s="87"/>
      <c r="D33" s="88"/>
      <c r="E33" s="88"/>
      <c r="F33" s="88"/>
      <c r="G33" s="89"/>
      <c r="H33" s="90"/>
      <c r="I33" s="137"/>
      <c r="J33" s="90"/>
      <c r="K33" s="91">
        <f t="shared" si="0"/>
        <v>0</v>
      </c>
      <c r="P33" s="263" t="s">
        <v>370</v>
      </c>
      <c r="Q33" s="263">
        <v>11</v>
      </c>
      <c r="U33" s="290" t="s">
        <v>323</v>
      </c>
      <c r="V33"/>
      <c r="W33">
        <v>5</v>
      </c>
    </row>
    <row r="34" spans="1:23" s="263" customFormat="1" ht="14.4" x14ac:dyDescent="0.3">
      <c r="A34" s="266" t="s">
        <v>167</v>
      </c>
      <c r="B34" s="88"/>
      <c r="C34" s="87"/>
      <c r="D34" s="88"/>
      <c r="E34" s="88"/>
      <c r="F34" s="88"/>
      <c r="G34" s="89"/>
      <c r="H34" s="90"/>
      <c r="I34" s="137"/>
      <c r="J34" s="90"/>
      <c r="K34" s="91">
        <f t="shared" si="0"/>
        <v>0</v>
      </c>
      <c r="U34" s="290" t="s">
        <v>324</v>
      </c>
      <c r="V34"/>
      <c r="W34">
        <v>1</v>
      </c>
    </row>
    <row r="35" spans="1:23" s="263" customFormat="1" ht="14.4" x14ac:dyDescent="0.3">
      <c r="A35" s="266" t="s">
        <v>169</v>
      </c>
      <c r="B35" s="88"/>
      <c r="C35" s="87"/>
      <c r="D35" s="88"/>
      <c r="E35" s="88"/>
      <c r="F35" s="88"/>
      <c r="G35" s="89"/>
      <c r="H35" s="90"/>
      <c r="I35" s="137"/>
      <c r="J35" s="90"/>
      <c r="K35" s="91">
        <f t="shared" si="0"/>
        <v>0</v>
      </c>
      <c r="U35" s="290" t="s">
        <v>368</v>
      </c>
      <c r="V35"/>
      <c r="W35">
        <v>6</v>
      </c>
    </row>
    <row r="36" spans="1:23" s="263" customFormat="1" ht="14.4" x14ac:dyDescent="0.3">
      <c r="A36" s="266" t="s">
        <v>168</v>
      </c>
      <c r="B36" s="88"/>
      <c r="C36" s="87"/>
      <c r="D36" s="88"/>
      <c r="E36" s="88"/>
      <c r="F36" s="88"/>
      <c r="G36" s="89"/>
      <c r="H36" s="90"/>
      <c r="I36" s="137"/>
      <c r="J36" s="90"/>
      <c r="K36" s="91">
        <f t="shared" si="0"/>
        <v>0</v>
      </c>
      <c r="U36" s="290" t="s">
        <v>327</v>
      </c>
      <c r="V36"/>
      <c r="W36">
        <v>7</v>
      </c>
    </row>
    <row r="37" spans="1:23" s="263" customFormat="1" ht="14.4" x14ac:dyDescent="0.3">
      <c r="A37" s="266" t="s">
        <v>171</v>
      </c>
      <c r="B37" s="88">
        <v>2</v>
      </c>
      <c r="C37" s="87"/>
      <c r="D37" s="88">
        <v>0</v>
      </c>
      <c r="E37" s="88"/>
      <c r="F37" s="88"/>
      <c r="G37" s="89">
        <v>1</v>
      </c>
      <c r="H37" s="90"/>
      <c r="I37" s="137"/>
      <c r="J37" s="90"/>
      <c r="K37" s="91">
        <f t="shared" si="0"/>
        <v>3</v>
      </c>
      <c r="U37" s="290" t="s">
        <v>272</v>
      </c>
      <c r="V37"/>
      <c r="W37">
        <v>1</v>
      </c>
    </row>
    <row r="38" spans="1:23" s="263" customFormat="1" ht="14.4" x14ac:dyDescent="0.3">
      <c r="A38" s="266" t="s">
        <v>172</v>
      </c>
      <c r="B38" s="88"/>
      <c r="C38" s="87"/>
      <c r="D38" s="88"/>
      <c r="E38" s="88"/>
      <c r="F38" s="88"/>
      <c r="G38" s="89"/>
      <c r="H38" s="90"/>
      <c r="I38" s="137"/>
      <c r="J38" s="90"/>
      <c r="K38" s="91">
        <f t="shared" si="0"/>
        <v>0</v>
      </c>
      <c r="U38" s="290" t="s">
        <v>282</v>
      </c>
      <c r="V38"/>
      <c r="W38">
        <v>10</v>
      </c>
    </row>
    <row r="39" spans="1:23" s="263" customFormat="1" ht="14.4" x14ac:dyDescent="0.3">
      <c r="A39" s="266" t="s">
        <v>173</v>
      </c>
      <c r="B39" s="88"/>
      <c r="C39" s="87"/>
      <c r="D39" s="88"/>
      <c r="E39" s="88"/>
      <c r="F39" s="88"/>
      <c r="G39" s="89"/>
      <c r="H39" s="90"/>
      <c r="I39" s="137"/>
      <c r="J39" s="90"/>
      <c r="K39" s="91">
        <f t="shared" si="0"/>
        <v>0</v>
      </c>
      <c r="U39" s="290" t="s">
        <v>326</v>
      </c>
      <c r="V39"/>
      <c r="W39">
        <v>1</v>
      </c>
    </row>
    <row r="40" spans="1:23" s="263" customFormat="1" ht="14.4" x14ac:dyDescent="0.3">
      <c r="A40" s="266" t="s">
        <v>174</v>
      </c>
      <c r="B40" s="88"/>
      <c r="C40" s="87"/>
      <c r="D40" s="88"/>
      <c r="E40" s="88"/>
      <c r="F40" s="88"/>
      <c r="G40" s="89"/>
      <c r="H40" s="90"/>
      <c r="I40" s="137"/>
      <c r="J40" s="90"/>
      <c r="K40" s="91">
        <f t="shared" si="0"/>
        <v>0</v>
      </c>
      <c r="U40" s="290" t="s">
        <v>343</v>
      </c>
      <c r="V40"/>
      <c r="W40">
        <v>22</v>
      </c>
    </row>
    <row r="41" spans="1:23" s="263" customFormat="1" ht="14.4" x14ac:dyDescent="0.3">
      <c r="A41" s="266" t="s">
        <v>175</v>
      </c>
      <c r="B41" s="88"/>
      <c r="C41" s="87"/>
      <c r="D41" s="88"/>
      <c r="E41" s="88"/>
      <c r="F41" s="88"/>
      <c r="G41" s="89"/>
      <c r="H41" s="90"/>
      <c r="I41" s="137"/>
      <c r="J41" s="90"/>
      <c r="K41" s="91">
        <f t="shared" si="0"/>
        <v>0</v>
      </c>
      <c r="U41" s="290" t="s">
        <v>346</v>
      </c>
      <c r="V41"/>
      <c r="W41">
        <v>3</v>
      </c>
    </row>
    <row r="42" spans="1:23" s="263" customFormat="1" ht="14.4" x14ac:dyDescent="0.3">
      <c r="A42" s="266" t="s">
        <v>176</v>
      </c>
      <c r="B42" s="88"/>
      <c r="C42" s="87"/>
      <c r="D42" s="88"/>
      <c r="E42" s="88"/>
      <c r="F42" s="88"/>
      <c r="G42" s="89"/>
      <c r="H42" s="90"/>
      <c r="I42" s="137"/>
      <c r="J42" s="90"/>
      <c r="K42" s="91">
        <f t="shared" si="0"/>
        <v>0</v>
      </c>
      <c r="U42" s="290" t="s">
        <v>347</v>
      </c>
      <c r="V42"/>
      <c r="W42">
        <v>1</v>
      </c>
    </row>
    <row r="43" spans="1:23" s="263" customFormat="1" ht="14.4" x14ac:dyDescent="0.3">
      <c r="A43" s="266" t="s">
        <v>413</v>
      </c>
      <c r="B43" s="88">
        <v>3</v>
      </c>
      <c r="C43" s="87"/>
      <c r="D43" s="88">
        <v>0</v>
      </c>
      <c r="E43" s="88"/>
      <c r="F43" s="88"/>
      <c r="G43" s="89"/>
      <c r="H43" s="90"/>
      <c r="I43" s="137"/>
      <c r="J43" s="90"/>
      <c r="K43" s="91">
        <f t="shared" si="0"/>
        <v>3</v>
      </c>
      <c r="U43" s="290" t="s">
        <v>349</v>
      </c>
      <c r="V43"/>
      <c r="W43">
        <v>1</v>
      </c>
    </row>
    <row r="44" spans="1:23" s="263" customFormat="1" ht="14.4" x14ac:dyDescent="0.3">
      <c r="A44" s="266" t="s">
        <v>177</v>
      </c>
      <c r="B44" s="88"/>
      <c r="C44" s="87"/>
      <c r="D44" s="88"/>
      <c r="E44" s="88"/>
      <c r="F44" s="88"/>
      <c r="G44" s="89"/>
      <c r="H44" s="90"/>
      <c r="I44" s="137"/>
      <c r="J44" s="90"/>
      <c r="K44" s="91">
        <f t="shared" si="0"/>
        <v>0</v>
      </c>
      <c r="U44" s="290" t="s">
        <v>357</v>
      </c>
      <c r="V44"/>
      <c r="W44">
        <v>1</v>
      </c>
    </row>
    <row r="45" spans="1:23" s="263" customFormat="1" x14ac:dyDescent="0.3">
      <c r="A45" s="266" t="s">
        <v>351</v>
      </c>
      <c r="B45" s="88"/>
      <c r="C45" s="87"/>
      <c r="D45" s="88"/>
      <c r="E45" s="88">
        <v>0</v>
      </c>
      <c r="F45" s="88">
        <v>12</v>
      </c>
      <c r="G45" s="89"/>
      <c r="H45" s="90"/>
      <c r="I45" s="137"/>
      <c r="J45" s="90"/>
      <c r="K45" s="91">
        <f t="shared" si="0"/>
        <v>12</v>
      </c>
    </row>
    <row r="46" spans="1:23" s="263" customFormat="1" x14ac:dyDescent="0.3">
      <c r="A46" s="266" t="s">
        <v>178</v>
      </c>
      <c r="B46" s="88">
        <v>1</v>
      </c>
      <c r="C46" s="87"/>
      <c r="D46" s="88">
        <v>0</v>
      </c>
      <c r="E46" s="88"/>
      <c r="F46" s="88"/>
      <c r="G46" s="89"/>
      <c r="H46" s="90"/>
      <c r="I46" s="137"/>
      <c r="J46" s="90"/>
      <c r="K46" s="91">
        <f t="shared" si="0"/>
        <v>1</v>
      </c>
    </row>
    <row r="47" spans="1:23" s="263" customFormat="1" x14ac:dyDescent="0.3">
      <c r="A47" s="266" t="s">
        <v>338</v>
      </c>
      <c r="B47" s="88"/>
      <c r="C47" s="87"/>
      <c r="D47" s="88"/>
      <c r="E47" s="88"/>
      <c r="F47" s="88"/>
      <c r="G47" s="89"/>
      <c r="H47" s="90"/>
      <c r="I47" s="137"/>
      <c r="J47" s="90"/>
      <c r="K47" s="91">
        <f t="shared" si="0"/>
        <v>0</v>
      </c>
    </row>
    <row r="48" spans="1:23" s="263" customFormat="1" x14ac:dyDescent="0.3">
      <c r="A48" s="266" t="s">
        <v>371</v>
      </c>
      <c r="B48" s="88"/>
      <c r="C48" s="87"/>
      <c r="D48" s="88"/>
      <c r="E48" s="88"/>
      <c r="F48" s="88"/>
      <c r="G48" s="89"/>
      <c r="H48" s="90"/>
      <c r="I48" s="137"/>
      <c r="J48" s="90"/>
      <c r="K48" s="91">
        <f t="shared" si="0"/>
        <v>0</v>
      </c>
    </row>
    <row r="49" spans="1:11" s="263" customFormat="1" x14ac:dyDescent="0.3">
      <c r="A49" s="266" t="s">
        <v>468</v>
      </c>
      <c r="B49" s="88"/>
      <c r="C49" s="87"/>
      <c r="D49" s="88"/>
      <c r="E49" s="88"/>
      <c r="F49" s="88"/>
      <c r="G49" s="89"/>
      <c r="H49" s="90"/>
      <c r="I49" s="137"/>
      <c r="J49" s="90"/>
      <c r="K49" s="91">
        <f t="shared" si="0"/>
        <v>0</v>
      </c>
    </row>
    <row r="50" spans="1:11" s="263" customFormat="1" x14ac:dyDescent="0.3">
      <c r="A50" s="266" t="s">
        <v>179</v>
      </c>
      <c r="B50" s="88"/>
      <c r="C50" s="87"/>
      <c r="D50" s="88"/>
      <c r="E50" s="88"/>
      <c r="F50" s="88"/>
      <c r="G50" s="89"/>
      <c r="H50" s="90"/>
      <c r="I50" s="137"/>
      <c r="J50" s="90"/>
      <c r="K50" s="91">
        <f t="shared" si="0"/>
        <v>0</v>
      </c>
    </row>
    <row r="51" spans="1:11" s="263" customFormat="1" x14ac:dyDescent="0.3">
      <c r="A51" s="266" t="s">
        <v>180</v>
      </c>
      <c r="B51" s="88"/>
      <c r="C51" s="87"/>
      <c r="D51" s="88"/>
      <c r="E51" s="88"/>
      <c r="F51" s="88"/>
      <c r="G51" s="89"/>
      <c r="H51" s="90"/>
      <c r="I51" s="137"/>
      <c r="J51" s="90"/>
      <c r="K51" s="91">
        <f t="shared" si="0"/>
        <v>0</v>
      </c>
    </row>
    <row r="52" spans="1:11" s="263" customFormat="1" x14ac:dyDescent="0.3">
      <c r="A52" s="266" t="s">
        <v>181</v>
      </c>
      <c r="B52" s="88"/>
      <c r="C52" s="87"/>
      <c r="D52" s="88"/>
      <c r="E52" s="88"/>
      <c r="F52" s="88"/>
      <c r="G52" s="89"/>
      <c r="H52" s="90"/>
      <c r="I52" s="137"/>
      <c r="J52" s="90"/>
      <c r="K52" s="91">
        <f t="shared" si="0"/>
        <v>0</v>
      </c>
    </row>
    <row r="53" spans="1:11" s="263" customFormat="1" x14ac:dyDescent="0.3">
      <c r="A53" s="266" t="s">
        <v>182</v>
      </c>
      <c r="B53" s="88"/>
      <c r="C53" s="87"/>
      <c r="D53" s="88"/>
      <c r="E53" s="88"/>
      <c r="F53" s="88"/>
      <c r="G53" s="89"/>
      <c r="H53" s="90"/>
      <c r="I53" s="137"/>
      <c r="J53" s="90"/>
      <c r="K53" s="91">
        <f t="shared" si="0"/>
        <v>0</v>
      </c>
    </row>
    <row r="54" spans="1:11" s="263" customFormat="1" x14ac:dyDescent="0.3">
      <c r="A54" s="266" t="s">
        <v>183</v>
      </c>
      <c r="B54" s="88"/>
      <c r="C54" s="87"/>
      <c r="D54" s="88"/>
      <c r="E54" s="88"/>
      <c r="F54" s="88"/>
      <c r="G54" s="89"/>
      <c r="H54" s="90"/>
      <c r="I54" s="137"/>
      <c r="J54" s="90"/>
      <c r="K54" s="91">
        <f t="shared" si="0"/>
        <v>0</v>
      </c>
    </row>
    <row r="55" spans="1:11" s="263" customFormat="1" x14ac:dyDescent="0.3">
      <c r="A55" s="266" t="s">
        <v>185</v>
      </c>
      <c r="B55" s="88">
        <v>3</v>
      </c>
      <c r="C55" s="87"/>
      <c r="D55" s="88">
        <v>0</v>
      </c>
      <c r="E55" s="88"/>
      <c r="F55" s="88"/>
      <c r="G55" s="89">
        <v>3</v>
      </c>
      <c r="H55" s="90"/>
      <c r="I55" s="137"/>
      <c r="J55" s="90">
        <v>1</v>
      </c>
      <c r="K55" s="91">
        <f t="shared" si="0"/>
        <v>7</v>
      </c>
    </row>
    <row r="56" spans="1:11" s="263" customFormat="1" x14ac:dyDescent="0.3">
      <c r="A56" s="266" t="s">
        <v>186</v>
      </c>
      <c r="B56" s="88"/>
      <c r="C56" s="87"/>
      <c r="D56" s="88"/>
      <c r="E56" s="88"/>
      <c r="F56" s="88"/>
      <c r="G56" s="89"/>
      <c r="H56" s="90"/>
      <c r="I56" s="137"/>
      <c r="J56" s="90"/>
      <c r="K56" s="91">
        <f t="shared" si="0"/>
        <v>0</v>
      </c>
    </row>
    <row r="57" spans="1:11" s="263" customFormat="1" x14ac:dyDescent="0.3">
      <c r="A57" s="266" t="s">
        <v>187</v>
      </c>
      <c r="B57" s="88"/>
      <c r="C57" s="87"/>
      <c r="D57" s="88"/>
      <c r="E57" s="88"/>
      <c r="F57" s="88"/>
      <c r="G57" s="89"/>
      <c r="H57" s="90"/>
      <c r="I57" s="137"/>
      <c r="J57" s="90"/>
      <c r="K57" s="91">
        <f t="shared" si="0"/>
        <v>0</v>
      </c>
    </row>
    <row r="58" spans="1:11" s="263" customFormat="1" x14ac:dyDescent="0.3">
      <c r="A58" s="266" t="s">
        <v>470</v>
      </c>
      <c r="B58" s="88"/>
      <c r="C58" s="87"/>
      <c r="D58" s="88"/>
      <c r="E58" s="88"/>
      <c r="F58" s="88"/>
      <c r="G58" s="89"/>
      <c r="H58" s="90"/>
      <c r="I58" s="137"/>
      <c r="J58" s="90"/>
      <c r="K58" s="91">
        <f t="shared" si="0"/>
        <v>0</v>
      </c>
    </row>
    <row r="59" spans="1:11" s="263" customFormat="1" x14ac:dyDescent="0.3">
      <c r="A59" s="266" t="s">
        <v>335</v>
      </c>
      <c r="B59" s="88"/>
      <c r="C59" s="87"/>
      <c r="D59" s="88"/>
      <c r="E59" s="88"/>
      <c r="F59" s="88"/>
      <c r="G59" s="89"/>
      <c r="H59" s="90"/>
      <c r="I59" s="137"/>
      <c r="J59" s="90"/>
      <c r="K59" s="91">
        <f t="shared" si="0"/>
        <v>0</v>
      </c>
    </row>
    <row r="60" spans="1:11" s="263" customFormat="1" x14ac:dyDescent="0.3">
      <c r="A60" s="266" t="s">
        <v>273</v>
      </c>
      <c r="B60" s="88"/>
      <c r="C60" s="87"/>
      <c r="D60" s="88"/>
      <c r="E60" s="88"/>
      <c r="F60" s="88"/>
      <c r="G60" s="89"/>
      <c r="H60" s="90"/>
      <c r="I60" s="137"/>
      <c r="J60" s="90"/>
      <c r="K60" s="91">
        <f t="shared" si="0"/>
        <v>0</v>
      </c>
    </row>
    <row r="61" spans="1:11" s="263" customFormat="1" x14ac:dyDescent="0.3">
      <c r="A61" s="266" t="s">
        <v>188</v>
      </c>
      <c r="B61" s="88"/>
      <c r="C61" s="87"/>
      <c r="D61" s="88"/>
      <c r="E61" s="88"/>
      <c r="F61" s="88"/>
      <c r="G61" s="89"/>
      <c r="H61" s="90"/>
      <c r="I61" s="137"/>
      <c r="J61" s="90"/>
      <c r="K61" s="91">
        <f t="shared" si="0"/>
        <v>0</v>
      </c>
    </row>
    <row r="62" spans="1:11" s="263" customFormat="1" x14ac:dyDescent="0.3">
      <c r="A62" s="266" t="s">
        <v>189</v>
      </c>
      <c r="B62" s="88">
        <v>1</v>
      </c>
      <c r="C62" s="87"/>
      <c r="D62" s="88">
        <v>0</v>
      </c>
      <c r="E62" s="88"/>
      <c r="F62" s="88"/>
      <c r="G62" s="89"/>
      <c r="H62" s="90"/>
      <c r="I62" s="137"/>
      <c r="J62" s="90"/>
      <c r="K62" s="91">
        <f t="shared" si="0"/>
        <v>1</v>
      </c>
    </row>
    <row r="63" spans="1:11" s="263" customFormat="1" x14ac:dyDescent="0.3">
      <c r="A63" s="266" t="s">
        <v>190</v>
      </c>
      <c r="B63" s="88">
        <v>4</v>
      </c>
      <c r="C63" s="87"/>
      <c r="D63" s="88">
        <v>0</v>
      </c>
      <c r="E63" s="88"/>
      <c r="F63" s="88"/>
      <c r="G63" s="89">
        <v>1</v>
      </c>
      <c r="H63" s="90">
        <v>1</v>
      </c>
      <c r="I63" s="137"/>
      <c r="J63" s="90"/>
      <c r="K63" s="91">
        <f t="shared" si="0"/>
        <v>6</v>
      </c>
    </row>
    <row r="64" spans="1:11" s="263" customFormat="1" x14ac:dyDescent="0.3">
      <c r="A64" s="266" t="s">
        <v>471</v>
      </c>
      <c r="B64" s="88"/>
      <c r="C64" s="87"/>
      <c r="D64" s="88"/>
      <c r="E64" s="88"/>
      <c r="F64" s="88"/>
      <c r="G64" s="89"/>
      <c r="H64" s="90"/>
      <c r="I64" s="137"/>
      <c r="J64" s="90"/>
      <c r="K64" s="91">
        <f t="shared" si="0"/>
        <v>0</v>
      </c>
    </row>
    <row r="65" spans="1:11" s="263" customFormat="1" x14ac:dyDescent="0.3">
      <c r="A65" s="266" t="s">
        <v>472</v>
      </c>
      <c r="B65" s="88"/>
      <c r="C65" s="87"/>
      <c r="D65" s="88"/>
      <c r="E65" s="88"/>
      <c r="F65" s="88"/>
      <c r="G65" s="89"/>
      <c r="H65" s="90"/>
      <c r="I65" s="137"/>
      <c r="J65" s="90"/>
      <c r="K65" s="91">
        <f t="shared" si="0"/>
        <v>0</v>
      </c>
    </row>
    <row r="66" spans="1:11" s="263" customFormat="1" x14ac:dyDescent="0.3">
      <c r="A66" s="266" t="s">
        <v>192</v>
      </c>
      <c r="B66" s="88"/>
      <c r="C66" s="87"/>
      <c r="D66" s="88"/>
      <c r="E66" s="88"/>
      <c r="F66" s="88"/>
      <c r="G66" s="89"/>
      <c r="H66" s="90"/>
      <c r="I66" s="137"/>
      <c r="J66" s="90"/>
      <c r="K66" s="91">
        <f t="shared" si="0"/>
        <v>0</v>
      </c>
    </row>
    <row r="67" spans="1:11" s="263" customFormat="1" x14ac:dyDescent="0.3">
      <c r="A67" s="266" t="s">
        <v>191</v>
      </c>
      <c r="B67" s="88">
        <v>3</v>
      </c>
      <c r="C67" s="87"/>
      <c r="D67" s="88">
        <v>0</v>
      </c>
      <c r="E67" s="88">
        <v>0</v>
      </c>
      <c r="F67" s="88">
        <v>4</v>
      </c>
      <c r="G67" s="89">
        <v>3</v>
      </c>
      <c r="H67" s="90"/>
      <c r="I67" s="137"/>
      <c r="J67" s="90"/>
      <c r="K67" s="91">
        <f t="shared" si="0"/>
        <v>10</v>
      </c>
    </row>
    <row r="68" spans="1:11" s="263" customFormat="1" x14ac:dyDescent="0.3">
      <c r="A68" s="266" t="s">
        <v>193</v>
      </c>
      <c r="B68" s="88"/>
      <c r="C68" s="87"/>
      <c r="D68" s="88"/>
      <c r="E68" s="88"/>
      <c r="F68" s="88"/>
      <c r="G68" s="89"/>
      <c r="H68" s="90"/>
      <c r="I68" s="137"/>
      <c r="J68" s="90"/>
      <c r="K68" s="91">
        <f t="shared" ref="K68:K131" si="1">SUM(B68,F68:J68)</f>
        <v>0</v>
      </c>
    </row>
    <row r="69" spans="1:11" s="263" customFormat="1" x14ac:dyDescent="0.3">
      <c r="A69" s="266" t="s">
        <v>194</v>
      </c>
      <c r="B69" s="88"/>
      <c r="C69" s="87"/>
      <c r="D69" s="88"/>
      <c r="E69" s="88"/>
      <c r="F69" s="88"/>
      <c r="G69" s="89"/>
      <c r="H69" s="90"/>
      <c r="I69" s="137"/>
      <c r="J69" s="90"/>
      <c r="K69" s="91">
        <f t="shared" si="1"/>
        <v>0</v>
      </c>
    </row>
    <row r="70" spans="1:11" s="263" customFormat="1" x14ac:dyDescent="0.3">
      <c r="A70" s="266" t="s">
        <v>195</v>
      </c>
      <c r="B70" s="88"/>
      <c r="C70" s="87"/>
      <c r="D70" s="88"/>
      <c r="E70" s="88"/>
      <c r="F70" s="88"/>
      <c r="G70" s="89"/>
      <c r="H70" s="90"/>
      <c r="I70" s="137"/>
      <c r="J70" s="90"/>
      <c r="K70" s="91">
        <f t="shared" si="1"/>
        <v>0</v>
      </c>
    </row>
    <row r="71" spans="1:11" s="263" customFormat="1" x14ac:dyDescent="0.3">
      <c r="A71" s="266" t="s">
        <v>196</v>
      </c>
      <c r="B71" s="88"/>
      <c r="C71" s="87"/>
      <c r="D71" s="88"/>
      <c r="E71" s="88"/>
      <c r="F71" s="88"/>
      <c r="G71" s="89"/>
      <c r="H71" s="90"/>
      <c r="I71" s="137"/>
      <c r="J71" s="90"/>
      <c r="K71" s="91">
        <f t="shared" si="1"/>
        <v>0</v>
      </c>
    </row>
    <row r="72" spans="1:11" s="263" customFormat="1" x14ac:dyDescent="0.3">
      <c r="A72" s="266" t="s">
        <v>473</v>
      </c>
      <c r="B72" s="88"/>
      <c r="C72" s="87"/>
      <c r="D72" s="88"/>
      <c r="E72" s="88"/>
      <c r="F72" s="88"/>
      <c r="G72" s="89"/>
      <c r="H72" s="90"/>
      <c r="I72" s="137"/>
      <c r="J72" s="90"/>
      <c r="K72" s="91">
        <f t="shared" si="1"/>
        <v>0</v>
      </c>
    </row>
    <row r="73" spans="1:11" s="263" customFormat="1" x14ac:dyDescent="0.3">
      <c r="A73" s="266" t="s">
        <v>197</v>
      </c>
      <c r="B73" s="88"/>
      <c r="C73" s="87"/>
      <c r="D73" s="88"/>
      <c r="E73" s="88"/>
      <c r="F73" s="88"/>
      <c r="G73" s="89"/>
      <c r="H73" s="90"/>
      <c r="I73" s="137"/>
      <c r="J73" s="90"/>
      <c r="K73" s="91">
        <f t="shared" si="1"/>
        <v>0</v>
      </c>
    </row>
    <row r="74" spans="1:11" s="263" customFormat="1" x14ac:dyDescent="0.3">
      <c r="A74" s="266" t="s">
        <v>198</v>
      </c>
      <c r="B74" s="88">
        <v>1</v>
      </c>
      <c r="C74" s="87"/>
      <c r="D74" s="88">
        <v>0</v>
      </c>
      <c r="E74" s="88">
        <v>0</v>
      </c>
      <c r="F74" s="88">
        <v>3</v>
      </c>
      <c r="G74" s="89">
        <v>1</v>
      </c>
      <c r="H74" s="90"/>
      <c r="I74" s="137"/>
      <c r="J74" s="90"/>
      <c r="K74" s="91">
        <f t="shared" si="1"/>
        <v>5</v>
      </c>
    </row>
    <row r="75" spans="1:11" s="263" customFormat="1" x14ac:dyDescent="0.3">
      <c r="A75" s="266" t="s">
        <v>201</v>
      </c>
      <c r="B75" s="88"/>
      <c r="C75" s="87"/>
      <c r="D75" s="88"/>
      <c r="E75" s="88"/>
      <c r="F75" s="88"/>
      <c r="G75" s="89"/>
      <c r="H75" s="90"/>
      <c r="I75" s="137"/>
      <c r="J75" s="90"/>
      <c r="K75" s="91">
        <f t="shared" si="1"/>
        <v>0</v>
      </c>
    </row>
    <row r="76" spans="1:11" s="263" customFormat="1" x14ac:dyDescent="0.3">
      <c r="A76" s="266" t="s">
        <v>203</v>
      </c>
      <c r="B76" s="88"/>
      <c r="C76" s="87"/>
      <c r="D76" s="88"/>
      <c r="E76" s="88"/>
      <c r="F76" s="88"/>
      <c r="G76" s="89"/>
      <c r="H76" s="90"/>
      <c r="I76" s="137"/>
      <c r="J76" s="90"/>
      <c r="K76" s="91">
        <f t="shared" si="1"/>
        <v>0</v>
      </c>
    </row>
    <row r="77" spans="1:11" s="263" customFormat="1" x14ac:dyDescent="0.3">
      <c r="A77" s="266" t="s">
        <v>205</v>
      </c>
      <c r="B77" s="88"/>
      <c r="C77" s="87"/>
      <c r="D77" s="88"/>
      <c r="E77" s="88"/>
      <c r="F77" s="88"/>
      <c r="G77" s="89"/>
      <c r="H77" s="90"/>
      <c r="I77" s="137"/>
      <c r="J77" s="90"/>
      <c r="K77" s="91">
        <f t="shared" si="1"/>
        <v>0</v>
      </c>
    </row>
    <row r="78" spans="1:11" s="263" customFormat="1" x14ac:dyDescent="0.3">
      <c r="A78" s="266" t="s">
        <v>207</v>
      </c>
      <c r="B78" s="88"/>
      <c r="C78" s="87"/>
      <c r="D78" s="88"/>
      <c r="E78" s="88"/>
      <c r="F78" s="88"/>
      <c r="G78" s="89"/>
      <c r="H78" s="90"/>
      <c r="I78" s="137"/>
      <c r="J78" s="90"/>
      <c r="K78" s="91">
        <f t="shared" si="1"/>
        <v>0</v>
      </c>
    </row>
    <row r="79" spans="1:11" s="263" customFormat="1" x14ac:dyDescent="0.3">
      <c r="A79" s="266" t="s">
        <v>208</v>
      </c>
      <c r="B79" s="88"/>
      <c r="C79" s="87"/>
      <c r="D79" s="88"/>
      <c r="E79" s="88"/>
      <c r="F79" s="88"/>
      <c r="G79" s="89"/>
      <c r="H79" s="90"/>
      <c r="I79" s="137"/>
      <c r="J79" s="90"/>
      <c r="K79" s="91">
        <f t="shared" si="1"/>
        <v>0</v>
      </c>
    </row>
    <row r="80" spans="1:11" s="263" customFormat="1" x14ac:dyDescent="0.3">
      <c r="A80" s="266" t="s">
        <v>210</v>
      </c>
      <c r="B80" s="88"/>
      <c r="C80" s="87"/>
      <c r="D80" s="88"/>
      <c r="E80" s="88"/>
      <c r="F80" s="88"/>
      <c r="G80" s="89"/>
      <c r="H80" s="90"/>
      <c r="I80" s="137"/>
      <c r="J80" s="90"/>
      <c r="K80" s="91">
        <f t="shared" si="1"/>
        <v>0</v>
      </c>
    </row>
    <row r="81" spans="1:13" s="263" customFormat="1" x14ac:dyDescent="0.3">
      <c r="A81" s="266" t="s">
        <v>211</v>
      </c>
      <c r="B81" s="88">
        <v>4</v>
      </c>
      <c r="C81" s="87"/>
      <c r="D81" s="88">
        <v>0</v>
      </c>
      <c r="E81" s="88"/>
      <c r="F81" s="88"/>
      <c r="G81" s="89"/>
      <c r="H81" s="90"/>
      <c r="I81" s="137"/>
      <c r="J81" s="90"/>
      <c r="K81" s="91">
        <f t="shared" si="1"/>
        <v>4</v>
      </c>
    </row>
    <row r="82" spans="1:13" s="263" customFormat="1" x14ac:dyDescent="0.3">
      <c r="A82" s="266" t="s">
        <v>212</v>
      </c>
      <c r="B82" s="88">
        <v>1</v>
      </c>
      <c r="C82" s="87"/>
      <c r="D82" s="88">
        <v>0</v>
      </c>
      <c r="E82" s="88"/>
      <c r="F82" s="88"/>
      <c r="G82" s="89"/>
      <c r="H82" s="90"/>
      <c r="I82" s="137"/>
      <c r="J82" s="90"/>
      <c r="K82" s="91">
        <f t="shared" si="1"/>
        <v>1</v>
      </c>
    </row>
    <row r="83" spans="1:13" s="263" customFormat="1" x14ac:dyDescent="0.3">
      <c r="A83" s="266" t="s">
        <v>213</v>
      </c>
      <c r="B83" s="88">
        <v>6</v>
      </c>
      <c r="C83" s="87"/>
      <c r="D83" s="88">
        <v>0</v>
      </c>
      <c r="E83" s="88">
        <v>0</v>
      </c>
      <c r="F83" s="88">
        <v>3</v>
      </c>
      <c r="G83" s="89">
        <v>1</v>
      </c>
      <c r="H83" s="90">
        <v>1</v>
      </c>
      <c r="I83" s="137"/>
      <c r="J83" s="90"/>
      <c r="K83" s="91">
        <f t="shared" si="1"/>
        <v>11</v>
      </c>
    </row>
    <row r="84" spans="1:13" s="263" customFormat="1" x14ac:dyDescent="0.3">
      <c r="A84" s="266" t="s">
        <v>214</v>
      </c>
      <c r="B84" s="88"/>
      <c r="C84" s="87"/>
      <c r="D84" s="88"/>
      <c r="E84" s="88">
        <v>0</v>
      </c>
      <c r="F84" s="88">
        <v>1</v>
      </c>
      <c r="G84" s="89"/>
      <c r="H84" s="90"/>
      <c r="I84" s="137"/>
      <c r="J84" s="90"/>
      <c r="K84" s="91">
        <f t="shared" si="1"/>
        <v>1</v>
      </c>
    </row>
    <row r="85" spans="1:13" s="263" customFormat="1" x14ac:dyDescent="0.3">
      <c r="A85" s="266" t="s">
        <v>215</v>
      </c>
      <c r="B85" s="88"/>
      <c r="C85" s="87"/>
      <c r="D85" s="88"/>
      <c r="E85" s="88"/>
      <c r="F85" s="88"/>
      <c r="G85" s="89"/>
      <c r="H85" s="90"/>
      <c r="I85" s="137"/>
      <c r="J85" s="90"/>
      <c r="K85" s="91">
        <f t="shared" si="1"/>
        <v>0</v>
      </c>
    </row>
    <row r="86" spans="1:13" s="263" customFormat="1" x14ac:dyDescent="0.3">
      <c r="A86" s="266" t="s">
        <v>216</v>
      </c>
      <c r="B86" s="88">
        <v>5</v>
      </c>
      <c r="C86" s="87"/>
      <c r="D86" s="88">
        <v>0</v>
      </c>
      <c r="E86" s="88"/>
      <c r="F86" s="88"/>
      <c r="G86" s="89">
        <v>1</v>
      </c>
      <c r="H86" s="90"/>
      <c r="I86" s="137">
        <v>2</v>
      </c>
      <c r="J86" s="90"/>
      <c r="K86" s="91">
        <f t="shared" si="1"/>
        <v>8</v>
      </c>
    </row>
    <row r="87" spans="1:13" s="263" customFormat="1" x14ac:dyDescent="0.3">
      <c r="A87" s="266" t="s">
        <v>217</v>
      </c>
      <c r="B87" s="88"/>
      <c r="C87" s="87"/>
      <c r="D87" s="88"/>
      <c r="E87" s="88"/>
      <c r="F87" s="88"/>
      <c r="G87" s="89"/>
      <c r="H87" s="90"/>
      <c r="I87" s="137"/>
      <c r="J87" s="90"/>
      <c r="K87" s="91">
        <f t="shared" si="1"/>
        <v>0</v>
      </c>
    </row>
    <row r="88" spans="1:13" s="263" customFormat="1" x14ac:dyDescent="0.3">
      <c r="A88" s="266" t="s">
        <v>218</v>
      </c>
      <c r="B88" s="88">
        <v>9</v>
      </c>
      <c r="C88" s="87"/>
      <c r="D88" s="88">
        <v>0</v>
      </c>
      <c r="E88" s="88">
        <v>0</v>
      </c>
      <c r="F88" s="88">
        <v>7</v>
      </c>
      <c r="G88" s="89">
        <v>3</v>
      </c>
      <c r="H88" s="90"/>
      <c r="I88" s="137">
        <v>1</v>
      </c>
      <c r="J88" s="90"/>
      <c r="K88" s="91">
        <f t="shared" si="1"/>
        <v>20</v>
      </c>
    </row>
    <row r="89" spans="1:13" s="263" customFormat="1" x14ac:dyDescent="0.3">
      <c r="A89" s="266" t="s">
        <v>220</v>
      </c>
      <c r="B89" s="88"/>
      <c r="C89" s="87"/>
      <c r="D89" s="88"/>
      <c r="E89" s="88"/>
      <c r="F89" s="88"/>
      <c r="G89" s="89"/>
      <c r="H89" s="90"/>
      <c r="I89" s="137"/>
      <c r="J89" s="90"/>
      <c r="K89" s="91">
        <f t="shared" si="1"/>
        <v>0</v>
      </c>
    </row>
    <row r="90" spans="1:13" s="263" customFormat="1" x14ac:dyDescent="0.3">
      <c r="A90" s="266" t="s">
        <v>221</v>
      </c>
      <c r="B90" s="88">
        <v>2</v>
      </c>
      <c r="C90" s="87"/>
      <c r="D90" s="88">
        <v>1</v>
      </c>
      <c r="E90" s="88">
        <v>0</v>
      </c>
      <c r="F90" s="88">
        <v>4</v>
      </c>
      <c r="G90" s="89"/>
      <c r="H90" s="90"/>
      <c r="I90" s="137"/>
      <c r="J90" s="90"/>
      <c r="K90" s="91">
        <f t="shared" si="1"/>
        <v>6</v>
      </c>
    </row>
    <row r="91" spans="1:13" s="263" customFormat="1" x14ac:dyDescent="0.3">
      <c r="A91" s="283" t="s">
        <v>222</v>
      </c>
      <c r="B91" s="88"/>
      <c r="C91" s="87"/>
      <c r="D91" s="88"/>
      <c r="E91" s="88"/>
      <c r="F91" s="88"/>
      <c r="G91" s="89"/>
      <c r="H91" s="90"/>
      <c r="I91" s="137"/>
      <c r="J91" s="90"/>
      <c r="K91" s="91">
        <f t="shared" si="1"/>
        <v>0</v>
      </c>
    </row>
    <row r="92" spans="1:13" s="263" customFormat="1" x14ac:dyDescent="0.3">
      <c r="A92" s="266" t="s">
        <v>224</v>
      </c>
      <c r="B92" s="88">
        <v>1</v>
      </c>
      <c r="C92" s="87"/>
      <c r="D92" s="88">
        <v>0</v>
      </c>
      <c r="E92" s="88"/>
      <c r="F92" s="88"/>
      <c r="G92" s="89"/>
      <c r="H92" s="90"/>
      <c r="I92" s="137"/>
      <c r="J92" s="90"/>
      <c r="K92" s="91">
        <f t="shared" si="1"/>
        <v>1</v>
      </c>
      <c r="M92" s="80"/>
    </row>
    <row r="93" spans="1:13" s="263" customFormat="1" x14ac:dyDescent="0.3">
      <c r="A93" s="266" t="s">
        <v>226</v>
      </c>
      <c r="B93" s="88"/>
      <c r="C93" s="87"/>
      <c r="D93" s="88"/>
      <c r="E93" s="88"/>
      <c r="F93" s="88"/>
      <c r="G93" s="89"/>
      <c r="H93" s="90"/>
      <c r="I93" s="137"/>
      <c r="J93" s="90"/>
      <c r="K93" s="91">
        <f t="shared" si="1"/>
        <v>0</v>
      </c>
    </row>
    <row r="94" spans="1:13" s="263" customFormat="1" x14ac:dyDescent="0.3">
      <c r="A94" s="266" t="s">
        <v>225</v>
      </c>
      <c r="B94" s="88"/>
      <c r="C94" s="87"/>
      <c r="D94" s="88"/>
      <c r="E94" s="88"/>
      <c r="F94" s="88"/>
      <c r="G94" s="89"/>
      <c r="H94" s="90"/>
      <c r="I94" s="137"/>
      <c r="J94" s="90"/>
      <c r="K94" s="91">
        <f t="shared" si="1"/>
        <v>0</v>
      </c>
    </row>
    <row r="95" spans="1:13" s="263" customFormat="1" x14ac:dyDescent="0.3">
      <c r="A95" s="266" t="s">
        <v>227</v>
      </c>
      <c r="B95" s="88"/>
      <c r="C95" s="87"/>
      <c r="D95" s="88"/>
      <c r="E95" s="88"/>
      <c r="F95" s="88"/>
      <c r="G95" s="89"/>
      <c r="H95" s="90"/>
      <c r="I95" s="137"/>
      <c r="J95" s="90"/>
      <c r="K95" s="91">
        <f t="shared" si="1"/>
        <v>0</v>
      </c>
    </row>
    <row r="96" spans="1:13" s="263" customFormat="1" x14ac:dyDescent="0.3">
      <c r="A96" s="266" t="s">
        <v>228</v>
      </c>
      <c r="B96" s="88"/>
      <c r="C96" s="87"/>
      <c r="D96" s="88"/>
      <c r="E96" s="88"/>
      <c r="F96" s="88"/>
      <c r="G96" s="89"/>
      <c r="H96" s="90"/>
      <c r="I96" s="137"/>
      <c r="J96" s="90"/>
      <c r="K96" s="91">
        <f t="shared" si="1"/>
        <v>0</v>
      </c>
    </row>
    <row r="97" spans="1:11" s="263" customFormat="1" x14ac:dyDescent="0.3">
      <c r="A97" s="266" t="s">
        <v>229</v>
      </c>
      <c r="B97" s="88"/>
      <c r="C97" s="87"/>
      <c r="D97" s="88"/>
      <c r="E97" s="88"/>
      <c r="F97" s="88"/>
      <c r="G97" s="89"/>
      <c r="H97" s="90"/>
      <c r="I97" s="137"/>
      <c r="J97" s="90"/>
      <c r="K97" s="91">
        <f t="shared" si="1"/>
        <v>0</v>
      </c>
    </row>
    <row r="98" spans="1:11" s="263" customFormat="1" x14ac:dyDescent="0.3">
      <c r="A98" s="266" t="s">
        <v>230</v>
      </c>
      <c r="B98" s="88"/>
      <c r="C98" s="87"/>
      <c r="D98" s="88"/>
      <c r="E98" s="88"/>
      <c r="F98" s="88"/>
      <c r="G98" s="89"/>
      <c r="H98" s="90"/>
      <c r="I98" s="137"/>
      <c r="J98" s="90"/>
      <c r="K98" s="91">
        <f t="shared" si="1"/>
        <v>0</v>
      </c>
    </row>
    <row r="99" spans="1:11" s="263" customFormat="1" x14ac:dyDescent="0.3">
      <c r="A99" s="266" t="s">
        <v>231</v>
      </c>
      <c r="B99" s="88">
        <v>6</v>
      </c>
      <c r="C99" s="87"/>
      <c r="D99" s="88">
        <v>0</v>
      </c>
      <c r="E99" s="88"/>
      <c r="F99" s="88"/>
      <c r="G99" s="89">
        <v>3</v>
      </c>
      <c r="H99" s="90">
        <v>3</v>
      </c>
      <c r="I99" s="137">
        <v>1</v>
      </c>
      <c r="J99" s="90"/>
      <c r="K99" s="91">
        <f t="shared" si="1"/>
        <v>13</v>
      </c>
    </row>
    <row r="100" spans="1:11" s="263" customFormat="1" x14ac:dyDescent="0.3">
      <c r="A100" s="266" t="s">
        <v>232</v>
      </c>
      <c r="B100" s="88"/>
      <c r="C100" s="87"/>
      <c r="D100" s="88"/>
      <c r="E100" s="88"/>
      <c r="F100" s="88"/>
      <c r="G100" s="89"/>
      <c r="H100" s="90"/>
      <c r="I100" s="137"/>
      <c r="J100" s="90"/>
      <c r="K100" s="91">
        <f t="shared" si="1"/>
        <v>0</v>
      </c>
    </row>
    <row r="101" spans="1:11" s="263" customFormat="1" x14ac:dyDescent="0.3">
      <c r="A101" s="266" t="s">
        <v>235</v>
      </c>
      <c r="B101" s="88">
        <v>15</v>
      </c>
      <c r="C101" s="87"/>
      <c r="D101" s="88">
        <v>0</v>
      </c>
      <c r="E101" s="88"/>
      <c r="F101" s="88"/>
      <c r="G101" s="89"/>
      <c r="H101" s="90"/>
      <c r="I101" s="137"/>
      <c r="J101" s="90"/>
      <c r="K101" s="91">
        <f t="shared" si="1"/>
        <v>15</v>
      </c>
    </row>
    <row r="102" spans="1:11" s="263" customFormat="1" x14ac:dyDescent="0.3">
      <c r="A102" s="266" t="s">
        <v>238</v>
      </c>
      <c r="B102" s="88">
        <v>6</v>
      </c>
      <c r="C102" s="87"/>
      <c r="D102" s="88">
        <v>0</v>
      </c>
      <c r="E102" s="88"/>
      <c r="F102" s="88"/>
      <c r="G102" s="89">
        <v>3</v>
      </c>
      <c r="H102" s="90"/>
      <c r="I102" s="137"/>
      <c r="J102" s="90"/>
      <c r="K102" s="91">
        <f t="shared" si="1"/>
        <v>9</v>
      </c>
    </row>
    <row r="103" spans="1:11" s="263" customFormat="1" x14ac:dyDescent="0.3">
      <c r="A103" s="266" t="s">
        <v>239</v>
      </c>
      <c r="B103" s="88"/>
      <c r="C103" s="87"/>
      <c r="D103" s="88"/>
      <c r="E103" s="88"/>
      <c r="F103" s="88"/>
      <c r="G103" s="89"/>
      <c r="H103" s="90"/>
      <c r="I103" s="137"/>
      <c r="J103" s="90"/>
      <c r="K103" s="91">
        <f t="shared" si="1"/>
        <v>0</v>
      </c>
    </row>
    <row r="104" spans="1:11" s="263" customFormat="1" x14ac:dyDescent="0.3">
      <c r="A104" s="266" t="s">
        <v>469</v>
      </c>
      <c r="B104" s="88"/>
      <c r="C104" s="87"/>
      <c r="D104" s="88"/>
      <c r="E104" s="88"/>
      <c r="F104" s="88"/>
      <c r="G104" s="89"/>
      <c r="H104" s="90"/>
      <c r="I104" s="137"/>
      <c r="J104" s="90"/>
      <c r="K104" s="91">
        <f t="shared" si="1"/>
        <v>0</v>
      </c>
    </row>
    <row r="105" spans="1:11" s="263" customFormat="1" x14ac:dyDescent="0.3">
      <c r="A105" s="266" t="s">
        <v>240</v>
      </c>
      <c r="B105" s="88"/>
      <c r="C105" s="87"/>
      <c r="D105" s="88"/>
      <c r="E105" s="88"/>
      <c r="F105" s="88"/>
      <c r="G105" s="89"/>
      <c r="H105" s="90"/>
      <c r="I105" s="137"/>
      <c r="J105" s="90"/>
      <c r="K105" s="91">
        <f t="shared" si="1"/>
        <v>0</v>
      </c>
    </row>
    <row r="106" spans="1:11" s="263" customFormat="1" x14ac:dyDescent="0.3">
      <c r="A106" s="266" t="s">
        <v>241</v>
      </c>
      <c r="B106" s="88"/>
      <c r="C106" s="87"/>
      <c r="D106" s="88"/>
      <c r="E106" s="88"/>
      <c r="F106" s="88"/>
      <c r="G106" s="89"/>
      <c r="H106" s="90"/>
      <c r="I106" s="137"/>
      <c r="J106" s="90"/>
      <c r="K106" s="91">
        <f t="shared" si="1"/>
        <v>0</v>
      </c>
    </row>
    <row r="107" spans="1:11" s="263" customFormat="1" x14ac:dyDescent="0.3">
      <c r="A107" s="266" t="s">
        <v>242</v>
      </c>
      <c r="B107" s="88">
        <v>3</v>
      </c>
      <c r="C107" s="87"/>
      <c r="D107" s="88">
        <v>0</v>
      </c>
      <c r="E107" s="88">
        <v>1</v>
      </c>
      <c r="F107" s="88">
        <v>20</v>
      </c>
      <c r="G107" s="89"/>
      <c r="H107" s="90"/>
      <c r="I107" s="137"/>
      <c r="J107" s="90"/>
      <c r="K107" s="91">
        <f t="shared" si="1"/>
        <v>23</v>
      </c>
    </row>
    <row r="108" spans="1:11" s="263" customFormat="1" x14ac:dyDescent="0.3">
      <c r="A108" s="266" t="s">
        <v>243</v>
      </c>
      <c r="B108" s="88"/>
      <c r="C108" s="87"/>
      <c r="D108" s="88"/>
      <c r="E108" s="88"/>
      <c r="F108" s="88"/>
      <c r="G108" s="89"/>
      <c r="H108" s="90"/>
      <c r="I108" s="137"/>
      <c r="J108" s="90"/>
      <c r="K108" s="91">
        <f t="shared" si="1"/>
        <v>0</v>
      </c>
    </row>
    <row r="109" spans="1:11" s="263" customFormat="1" x14ac:dyDescent="0.3">
      <c r="A109" s="266" t="s">
        <v>244</v>
      </c>
      <c r="B109" s="88"/>
      <c r="C109" s="87"/>
      <c r="D109" s="88"/>
      <c r="E109" s="88"/>
      <c r="F109" s="88"/>
      <c r="G109" s="89"/>
      <c r="H109" s="90"/>
      <c r="I109" s="137"/>
      <c r="J109" s="90"/>
      <c r="K109" s="91">
        <f t="shared" si="1"/>
        <v>0</v>
      </c>
    </row>
    <row r="110" spans="1:11" s="263" customFormat="1" x14ac:dyDescent="0.3">
      <c r="A110" s="266" t="s">
        <v>153</v>
      </c>
      <c r="B110" s="88"/>
      <c r="C110" s="87"/>
      <c r="D110" s="88"/>
      <c r="E110" s="88"/>
      <c r="F110" s="88"/>
      <c r="G110" s="89"/>
      <c r="H110" s="90"/>
      <c r="I110" s="137"/>
      <c r="J110" s="90"/>
      <c r="K110" s="91">
        <f t="shared" si="1"/>
        <v>0</v>
      </c>
    </row>
    <row r="111" spans="1:11" s="263" customFormat="1" x14ac:dyDescent="0.3">
      <c r="A111" s="266" t="s">
        <v>317</v>
      </c>
      <c r="B111" s="88"/>
      <c r="C111" s="87"/>
      <c r="D111" s="88"/>
      <c r="E111" s="88"/>
      <c r="F111" s="88"/>
      <c r="G111" s="89"/>
      <c r="H111" s="90"/>
      <c r="I111" s="137"/>
      <c r="J111" s="90"/>
      <c r="K111" s="91">
        <f t="shared" si="1"/>
        <v>0</v>
      </c>
    </row>
    <row r="112" spans="1:11" s="263" customFormat="1" x14ac:dyDescent="0.3">
      <c r="A112" s="266" t="s">
        <v>354</v>
      </c>
      <c r="B112" s="88"/>
      <c r="C112" s="87"/>
      <c r="D112" s="88"/>
      <c r="E112" s="88"/>
      <c r="F112" s="88"/>
      <c r="G112" s="89"/>
      <c r="H112" s="90"/>
      <c r="I112" s="137"/>
      <c r="J112" s="90"/>
      <c r="K112" s="91">
        <f t="shared" si="1"/>
        <v>0</v>
      </c>
    </row>
    <row r="113" spans="1:11" s="263" customFormat="1" x14ac:dyDescent="0.3">
      <c r="A113" s="266" t="s">
        <v>245</v>
      </c>
      <c r="B113" s="88"/>
      <c r="C113" s="87"/>
      <c r="D113" s="88"/>
      <c r="E113" s="88"/>
      <c r="F113" s="88"/>
      <c r="G113" s="89"/>
      <c r="H113" s="90"/>
      <c r="I113" s="137"/>
      <c r="J113" s="90"/>
      <c r="K113" s="91">
        <f t="shared" si="1"/>
        <v>0</v>
      </c>
    </row>
    <row r="114" spans="1:11" s="263" customFormat="1" x14ac:dyDescent="0.3">
      <c r="A114" s="266" t="s">
        <v>246</v>
      </c>
      <c r="B114" s="88"/>
      <c r="C114" s="87"/>
      <c r="D114" s="88"/>
      <c r="E114" s="88"/>
      <c r="F114" s="88"/>
      <c r="G114" s="89"/>
      <c r="H114" s="90"/>
      <c r="I114" s="137"/>
      <c r="J114" s="90"/>
      <c r="K114" s="91">
        <f t="shared" si="1"/>
        <v>0</v>
      </c>
    </row>
    <row r="115" spans="1:11" s="263" customFormat="1" x14ac:dyDescent="0.3">
      <c r="A115" s="266" t="s">
        <v>247</v>
      </c>
      <c r="B115" s="88"/>
      <c r="C115" s="87"/>
      <c r="D115" s="88"/>
      <c r="E115" s="88"/>
      <c r="F115" s="88"/>
      <c r="G115" s="89"/>
      <c r="H115" s="90">
        <v>2</v>
      </c>
      <c r="I115" s="137"/>
      <c r="J115" s="90"/>
      <c r="K115" s="91">
        <f t="shared" si="1"/>
        <v>2</v>
      </c>
    </row>
    <row r="116" spans="1:11" s="263" customFormat="1" x14ac:dyDescent="0.3">
      <c r="A116" s="266" t="s">
        <v>248</v>
      </c>
      <c r="B116" s="88"/>
      <c r="C116" s="87"/>
      <c r="D116" s="88"/>
      <c r="E116" s="88"/>
      <c r="F116" s="88"/>
      <c r="G116" s="89"/>
      <c r="H116" s="90"/>
      <c r="I116" s="137"/>
      <c r="J116" s="90"/>
      <c r="K116" s="91">
        <f t="shared" si="1"/>
        <v>0</v>
      </c>
    </row>
    <row r="117" spans="1:11" s="263" customFormat="1" x14ac:dyDescent="0.3">
      <c r="A117" s="266" t="s">
        <v>249</v>
      </c>
      <c r="B117" s="88"/>
      <c r="C117" s="87"/>
      <c r="D117" s="88"/>
      <c r="E117" s="88"/>
      <c r="F117" s="88"/>
      <c r="G117" s="89"/>
      <c r="H117" s="90"/>
      <c r="I117" s="137"/>
      <c r="J117" s="90"/>
      <c r="K117" s="91">
        <f t="shared" si="1"/>
        <v>0</v>
      </c>
    </row>
    <row r="118" spans="1:11" s="263" customFormat="1" x14ac:dyDescent="0.3">
      <c r="A118" s="266" t="s">
        <v>250</v>
      </c>
      <c r="B118" s="88"/>
      <c r="C118" s="87"/>
      <c r="D118" s="88"/>
      <c r="E118" s="88"/>
      <c r="F118" s="88"/>
      <c r="G118" s="89"/>
      <c r="H118" s="90"/>
      <c r="I118" s="137"/>
      <c r="J118" s="90"/>
      <c r="K118" s="91">
        <f t="shared" si="1"/>
        <v>0</v>
      </c>
    </row>
    <row r="119" spans="1:11" s="263" customFormat="1" x14ac:dyDescent="0.3">
      <c r="A119" s="266" t="s">
        <v>251</v>
      </c>
      <c r="B119" s="88"/>
      <c r="C119" s="87"/>
      <c r="D119" s="88"/>
      <c r="E119" s="88"/>
      <c r="F119" s="88"/>
      <c r="G119" s="89"/>
      <c r="H119" s="90"/>
      <c r="I119" s="137"/>
      <c r="J119" s="90"/>
      <c r="K119" s="91">
        <f t="shared" si="1"/>
        <v>0</v>
      </c>
    </row>
    <row r="120" spans="1:11" s="263" customFormat="1" x14ac:dyDescent="0.3">
      <c r="A120" s="266" t="s">
        <v>252</v>
      </c>
      <c r="B120" s="88"/>
      <c r="C120" s="87"/>
      <c r="D120" s="88"/>
      <c r="E120" s="88"/>
      <c r="F120" s="88"/>
      <c r="G120" s="89"/>
      <c r="H120" s="90"/>
      <c r="I120" s="137"/>
      <c r="J120" s="90"/>
      <c r="K120" s="91">
        <f t="shared" si="1"/>
        <v>0</v>
      </c>
    </row>
    <row r="121" spans="1:11" s="263" customFormat="1" x14ac:dyDescent="0.3">
      <c r="A121" s="266" t="s">
        <v>253</v>
      </c>
      <c r="B121" s="88"/>
      <c r="C121" s="87"/>
      <c r="D121" s="88"/>
      <c r="E121" s="88"/>
      <c r="F121" s="88"/>
      <c r="G121" s="89"/>
      <c r="H121" s="90"/>
      <c r="I121" s="137"/>
      <c r="J121" s="90"/>
      <c r="K121" s="91">
        <f t="shared" si="1"/>
        <v>0</v>
      </c>
    </row>
    <row r="122" spans="1:11" s="263" customFormat="1" x14ac:dyDescent="0.3">
      <c r="A122" s="266" t="s">
        <v>254</v>
      </c>
      <c r="B122" s="88"/>
      <c r="C122" s="87"/>
      <c r="D122" s="88"/>
      <c r="E122" s="88"/>
      <c r="F122" s="88"/>
      <c r="G122" s="89"/>
      <c r="H122" s="90"/>
      <c r="I122" s="137"/>
      <c r="J122" s="90"/>
      <c r="K122" s="91">
        <f t="shared" si="1"/>
        <v>0</v>
      </c>
    </row>
    <row r="123" spans="1:11" s="263" customFormat="1" x14ac:dyDescent="0.3">
      <c r="A123" s="266" t="s">
        <v>255</v>
      </c>
      <c r="B123" s="88">
        <v>1</v>
      </c>
      <c r="C123" s="87"/>
      <c r="D123" s="88">
        <v>0</v>
      </c>
      <c r="E123" s="88"/>
      <c r="F123" s="88"/>
      <c r="G123" s="89"/>
      <c r="H123" s="90"/>
      <c r="I123" s="137">
        <v>1</v>
      </c>
      <c r="J123" s="90">
        <v>1</v>
      </c>
      <c r="K123" s="91">
        <f t="shared" si="1"/>
        <v>3</v>
      </c>
    </row>
    <row r="124" spans="1:11" s="263" customFormat="1" x14ac:dyDescent="0.3">
      <c r="A124" s="266" t="s">
        <v>256</v>
      </c>
      <c r="B124" s="88">
        <v>1</v>
      </c>
      <c r="C124" s="87"/>
      <c r="D124" s="88">
        <v>0</v>
      </c>
      <c r="E124" s="88">
        <v>0</v>
      </c>
      <c r="F124" s="88">
        <v>2</v>
      </c>
      <c r="G124" s="89"/>
      <c r="H124" s="90">
        <v>1</v>
      </c>
      <c r="I124" s="137"/>
      <c r="J124" s="90"/>
      <c r="K124" s="91">
        <f t="shared" si="1"/>
        <v>4</v>
      </c>
    </row>
    <row r="125" spans="1:11" s="263" customFormat="1" x14ac:dyDescent="0.3">
      <c r="A125" s="266" t="s">
        <v>257</v>
      </c>
      <c r="B125" s="88"/>
      <c r="C125" s="87"/>
      <c r="D125" s="88"/>
      <c r="E125" s="88"/>
      <c r="F125" s="88"/>
      <c r="G125" s="89"/>
      <c r="H125" s="90"/>
      <c r="I125" s="137"/>
      <c r="J125" s="90"/>
      <c r="K125" s="91">
        <f t="shared" si="1"/>
        <v>0</v>
      </c>
    </row>
    <row r="126" spans="1:11" s="263" customFormat="1" x14ac:dyDescent="0.3">
      <c r="A126" s="266" t="s">
        <v>259</v>
      </c>
      <c r="B126" s="88"/>
      <c r="C126" s="87"/>
      <c r="D126" s="88"/>
      <c r="E126" s="88"/>
      <c r="F126" s="88"/>
      <c r="G126" s="89">
        <v>1</v>
      </c>
      <c r="H126" s="90"/>
      <c r="I126" s="137"/>
      <c r="J126" s="90"/>
      <c r="K126" s="91">
        <f t="shared" si="1"/>
        <v>1</v>
      </c>
    </row>
    <row r="127" spans="1:11" s="263" customFormat="1" x14ac:dyDescent="0.3">
      <c r="A127" s="266" t="s">
        <v>260</v>
      </c>
      <c r="B127" s="88">
        <v>2</v>
      </c>
      <c r="C127" s="87"/>
      <c r="D127" s="88">
        <v>0</v>
      </c>
      <c r="E127" s="88">
        <v>0</v>
      </c>
      <c r="F127" s="88">
        <v>2</v>
      </c>
      <c r="G127" s="89">
        <v>1</v>
      </c>
      <c r="H127" s="90">
        <v>1</v>
      </c>
      <c r="I127" s="137"/>
      <c r="J127" s="90">
        <v>2</v>
      </c>
      <c r="K127" s="91">
        <f t="shared" si="1"/>
        <v>8</v>
      </c>
    </row>
    <row r="128" spans="1:11" s="263" customFormat="1" x14ac:dyDescent="0.3">
      <c r="A128" s="266" t="s">
        <v>261</v>
      </c>
      <c r="B128" s="88"/>
      <c r="C128" s="87"/>
      <c r="D128" s="88"/>
      <c r="E128" s="88"/>
      <c r="F128" s="88"/>
      <c r="G128" s="89"/>
      <c r="H128" s="90"/>
      <c r="I128" s="137"/>
      <c r="J128" s="90"/>
      <c r="K128" s="91">
        <f t="shared" si="1"/>
        <v>0</v>
      </c>
    </row>
    <row r="129" spans="1:11" s="263" customFormat="1" x14ac:dyDescent="0.3">
      <c r="A129" s="266" t="s">
        <v>262</v>
      </c>
      <c r="B129" s="88"/>
      <c r="C129" s="87"/>
      <c r="D129" s="88"/>
      <c r="E129" s="88"/>
      <c r="F129" s="88"/>
      <c r="G129" s="89"/>
      <c r="H129" s="90"/>
      <c r="I129" s="137"/>
      <c r="J129" s="90"/>
      <c r="K129" s="91">
        <f t="shared" si="1"/>
        <v>0</v>
      </c>
    </row>
    <row r="130" spans="1:11" s="263" customFormat="1" x14ac:dyDescent="0.3">
      <c r="A130" s="266" t="s">
        <v>263</v>
      </c>
      <c r="B130" s="88"/>
      <c r="C130" s="87"/>
      <c r="D130" s="88"/>
      <c r="E130" s="88"/>
      <c r="F130" s="88"/>
      <c r="G130" s="89"/>
      <c r="H130" s="90"/>
      <c r="I130" s="137"/>
      <c r="J130" s="90"/>
      <c r="K130" s="91">
        <f t="shared" si="1"/>
        <v>0</v>
      </c>
    </row>
    <row r="131" spans="1:11" s="263" customFormat="1" x14ac:dyDescent="0.3">
      <c r="A131" s="266" t="s">
        <v>265</v>
      </c>
      <c r="B131" s="88">
        <v>3</v>
      </c>
      <c r="C131" s="87"/>
      <c r="D131" s="88">
        <v>0</v>
      </c>
      <c r="E131" s="88"/>
      <c r="F131" s="88"/>
      <c r="G131" s="89"/>
      <c r="H131" s="90"/>
      <c r="I131" s="137"/>
      <c r="J131" s="90"/>
      <c r="K131" s="91">
        <f t="shared" si="1"/>
        <v>3</v>
      </c>
    </row>
    <row r="132" spans="1:11" s="263" customFormat="1" x14ac:dyDescent="0.3">
      <c r="A132" s="266" t="s">
        <v>267</v>
      </c>
      <c r="B132" s="88"/>
      <c r="C132" s="87"/>
      <c r="D132" s="88"/>
      <c r="E132" s="88"/>
      <c r="F132" s="88"/>
      <c r="G132" s="89"/>
      <c r="H132" s="90"/>
      <c r="I132" s="137"/>
      <c r="J132" s="90"/>
      <c r="K132" s="91">
        <f t="shared" ref="K132:K195" si="2">SUM(B132,F132:J132)</f>
        <v>0</v>
      </c>
    </row>
    <row r="133" spans="1:11" s="263" customFormat="1" x14ac:dyDescent="0.3">
      <c r="A133" s="266" t="s">
        <v>474</v>
      </c>
      <c r="B133" s="88"/>
      <c r="C133" s="87"/>
      <c r="D133" s="88"/>
      <c r="E133" s="88"/>
      <c r="F133" s="88"/>
      <c r="G133" s="89"/>
      <c r="H133" s="90"/>
      <c r="I133" s="137"/>
      <c r="J133" s="90"/>
      <c r="K133" s="91">
        <f t="shared" si="2"/>
        <v>0</v>
      </c>
    </row>
    <row r="134" spans="1:11" s="263" customFormat="1" x14ac:dyDescent="0.3">
      <c r="A134" s="266" t="s">
        <v>269</v>
      </c>
      <c r="B134" s="88"/>
      <c r="C134" s="87"/>
      <c r="D134" s="88"/>
      <c r="E134" s="88"/>
      <c r="F134" s="88"/>
      <c r="G134" s="89"/>
      <c r="H134" s="90"/>
      <c r="I134" s="137"/>
      <c r="J134" s="90"/>
      <c r="K134" s="91">
        <f t="shared" si="2"/>
        <v>0</v>
      </c>
    </row>
    <row r="135" spans="1:11" s="263" customFormat="1" x14ac:dyDescent="0.3">
      <c r="A135" s="266" t="s">
        <v>270</v>
      </c>
      <c r="B135" s="88"/>
      <c r="C135" s="87"/>
      <c r="D135" s="88"/>
      <c r="E135" s="88"/>
      <c r="F135" s="88"/>
      <c r="G135" s="89"/>
      <c r="H135" s="90"/>
      <c r="I135" s="137"/>
      <c r="J135" s="90"/>
      <c r="K135" s="91">
        <f t="shared" si="2"/>
        <v>0</v>
      </c>
    </row>
    <row r="136" spans="1:11" s="263" customFormat="1" x14ac:dyDescent="0.3">
      <c r="A136" s="266" t="s">
        <v>271</v>
      </c>
      <c r="B136" s="88"/>
      <c r="C136" s="87"/>
      <c r="D136" s="88"/>
      <c r="E136" s="88"/>
      <c r="F136" s="88"/>
      <c r="G136" s="89"/>
      <c r="H136" s="90"/>
      <c r="I136" s="137"/>
      <c r="J136" s="90"/>
      <c r="K136" s="91">
        <f t="shared" si="2"/>
        <v>0</v>
      </c>
    </row>
    <row r="137" spans="1:11" s="263" customFormat="1" x14ac:dyDescent="0.3">
      <c r="A137" s="266" t="s">
        <v>162</v>
      </c>
      <c r="B137" s="88"/>
      <c r="C137" s="87"/>
      <c r="D137" s="88"/>
      <c r="E137" s="88"/>
      <c r="F137" s="88"/>
      <c r="G137" s="89"/>
      <c r="H137" s="90"/>
      <c r="I137" s="137"/>
      <c r="J137" s="90"/>
      <c r="K137" s="91">
        <f t="shared" si="2"/>
        <v>0</v>
      </c>
    </row>
    <row r="138" spans="1:11" s="263" customFormat="1" x14ac:dyDescent="0.3">
      <c r="A138" s="266" t="s">
        <v>274</v>
      </c>
      <c r="B138" s="88"/>
      <c r="C138" s="87"/>
      <c r="D138" s="88"/>
      <c r="E138" s="88"/>
      <c r="F138" s="88"/>
      <c r="G138" s="89"/>
      <c r="H138" s="90"/>
      <c r="I138" s="137"/>
      <c r="J138" s="90"/>
      <c r="K138" s="91">
        <f t="shared" si="2"/>
        <v>0</v>
      </c>
    </row>
    <row r="139" spans="1:11" s="263" customFormat="1" x14ac:dyDescent="0.3">
      <c r="A139" s="266" t="s">
        <v>275</v>
      </c>
      <c r="B139" s="88"/>
      <c r="C139" s="87"/>
      <c r="D139" s="88"/>
      <c r="E139" s="88"/>
      <c r="F139" s="88"/>
      <c r="G139" s="89"/>
      <c r="H139" s="90"/>
      <c r="I139" s="137"/>
      <c r="J139" s="90"/>
      <c r="K139" s="91">
        <f t="shared" si="2"/>
        <v>0</v>
      </c>
    </row>
    <row r="140" spans="1:11" s="263" customFormat="1" x14ac:dyDescent="0.3">
      <c r="A140" s="266" t="s">
        <v>276</v>
      </c>
      <c r="B140" s="88"/>
      <c r="C140" s="87"/>
      <c r="D140" s="88"/>
      <c r="E140" s="88"/>
      <c r="F140" s="88"/>
      <c r="G140" s="89"/>
      <c r="H140" s="90"/>
      <c r="I140" s="137"/>
      <c r="J140" s="90"/>
      <c r="K140" s="91">
        <f t="shared" si="2"/>
        <v>0</v>
      </c>
    </row>
    <row r="141" spans="1:11" s="263" customFormat="1" x14ac:dyDescent="0.3">
      <c r="A141" s="266" t="s">
        <v>277</v>
      </c>
      <c r="B141" s="88"/>
      <c r="C141" s="87"/>
      <c r="D141" s="88"/>
      <c r="E141" s="88"/>
      <c r="F141" s="88"/>
      <c r="G141" s="89"/>
      <c r="H141" s="90"/>
      <c r="I141" s="137"/>
      <c r="J141" s="90"/>
      <c r="K141" s="91">
        <f t="shared" si="2"/>
        <v>0</v>
      </c>
    </row>
    <row r="142" spans="1:11" s="263" customFormat="1" x14ac:dyDescent="0.3">
      <c r="A142" s="266" t="s">
        <v>278</v>
      </c>
      <c r="B142" s="88"/>
      <c r="C142" s="87"/>
      <c r="D142" s="88"/>
      <c r="E142" s="88"/>
      <c r="F142" s="88"/>
      <c r="G142" s="89"/>
      <c r="H142" s="90"/>
      <c r="I142" s="137"/>
      <c r="J142" s="90"/>
      <c r="K142" s="91">
        <f t="shared" si="2"/>
        <v>0</v>
      </c>
    </row>
    <row r="143" spans="1:11" s="263" customFormat="1" x14ac:dyDescent="0.3">
      <c r="A143" s="266" t="s">
        <v>280</v>
      </c>
      <c r="B143" s="88"/>
      <c r="C143" s="87"/>
      <c r="D143" s="88"/>
      <c r="E143" s="88"/>
      <c r="F143" s="88"/>
      <c r="G143" s="89"/>
      <c r="H143" s="90"/>
      <c r="I143" s="137"/>
      <c r="J143" s="90"/>
      <c r="K143" s="91">
        <f t="shared" si="2"/>
        <v>0</v>
      </c>
    </row>
    <row r="144" spans="1:11" s="263" customFormat="1" x14ac:dyDescent="0.3">
      <c r="A144" s="266" t="s">
        <v>283</v>
      </c>
      <c r="B144" s="88"/>
      <c r="C144" s="87"/>
      <c r="D144" s="88"/>
      <c r="E144" s="88"/>
      <c r="F144" s="88"/>
      <c r="G144" s="89"/>
      <c r="H144" s="90"/>
      <c r="I144" s="137"/>
      <c r="J144" s="90"/>
      <c r="K144" s="91">
        <f t="shared" si="2"/>
        <v>0</v>
      </c>
    </row>
    <row r="145" spans="1:13" s="263" customFormat="1" x14ac:dyDescent="0.3">
      <c r="A145" s="266" t="s">
        <v>298</v>
      </c>
      <c r="B145" s="88"/>
      <c r="C145" s="87"/>
      <c r="D145" s="88"/>
      <c r="E145" s="88"/>
      <c r="F145" s="88"/>
      <c r="G145" s="89"/>
      <c r="H145" s="90"/>
      <c r="I145" s="137"/>
      <c r="J145" s="90"/>
      <c r="K145" s="91">
        <f t="shared" si="2"/>
        <v>0</v>
      </c>
    </row>
    <row r="146" spans="1:13" s="263" customFormat="1" x14ac:dyDescent="0.3">
      <c r="A146" s="266" t="s">
        <v>315</v>
      </c>
      <c r="B146" s="88"/>
      <c r="C146" s="87"/>
      <c r="D146" s="88"/>
      <c r="E146" s="88"/>
      <c r="F146" s="88"/>
      <c r="G146" s="89"/>
      <c r="H146" s="90"/>
      <c r="I146" s="137"/>
      <c r="J146" s="90"/>
      <c r="K146" s="91">
        <f t="shared" si="2"/>
        <v>0</v>
      </c>
    </row>
    <row r="147" spans="1:13" s="263" customFormat="1" x14ac:dyDescent="0.3">
      <c r="A147" s="266" t="s">
        <v>285</v>
      </c>
      <c r="B147" s="88"/>
      <c r="C147" s="87"/>
      <c r="D147" s="88"/>
      <c r="E147" s="88"/>
      <c r="F147" s="88"/>
      <c r="G147" s="89"/>
      <c r="H147" s="90"/>
      <c r="I147" s="137"/>
      <c r="J147" s="90"/>
      <c r="K147" s="91">
        <f t="shared" si="2"/>
        <v>0</v>
      </c>
    </row>
    <row r="148" spans="1:13" s="263" customFormat="1" x14ac:dyDescent="0.3">
      <c r="A148" s="266" t="s">
        <v>284</v>
      </c>
      <c r="B148" s="88"/>
      <c r="C148" s="87"/>
      <c r="D148" s="88"/>
      <c r="E148" s="88"/>
      <c r="F148" s="88"/>
      <c r="G148" s="89"/>
      <c r="H148" s="90"/>
      <c r="I148" s="137"/>
      <c r="J148" s="90"/>
      <c r="K148" s="91">
        <f t="shared" si="2"/>
        <v>0</v>
      </c>
    </row>
    <row r="149" spans="1:13" s="263" customFormat="1" x14ac:dyDescent="0.3">
      <c r="A149" s="266" t="s">
        <v>286</v>
      </c>
      <c r="B149" s="88"/>
      <c r="C149" s="87"/>
      <c r="D149" s="88"/>
      <c r="E149" s="88"/>
      <c r="F149" s="88"/>
      <c r="G149" s="89"/>
      <c r="H149" s="90"/>
      <c r="I149" s="137"/>
      <c r="J149" s="90"/>
      <c r="K149" s="91">
        <f t="shared" si="2"/>
        <v>0</v>
      </c>
    </row>
    <row r="150" spans="1:13" s="263" customFormat="1" x14ac:dyDescent="0.3">
      <c r="A150" s="266" t="s">
        <v>287</v>
      </c>
      <c r="B150" s="88"/>
      <c r="C150" s="87"/>
      <c r="D150" s="88"/>
      <c r="E150" s="88"/>
      <c r="F150" s="88"/>
      <c r="G150" s="89"/>
      <c r="H150" s="90"/>
      <c r="I150" s="137"/>
      <c r="J150" s="90"/>
      <c r="K150" s="91">
        <f t="shared" si="2"/>
        <v>0</v>
      </c>
    </row>
    <row r="151" spans="1:13" s="263" customFormat="1" x14ac:dyDescent="0.3">
      <c r="A151" s="266" t="s">
        <v>569</v>
      </c>
      <c r="B151" s="88"/>
      <c r="C151" s="87"/>
      <c r="D151" s="88"/>
      <c r="E151" s="88"/>
      <c r="F151" s="88"/>
      <c r="G151" s="89"/>
      <c r="H151" s="90"/>
      <c r="I151" s="137"/>
      <c r="J151" s="90"/>
      <c r="K151" s="91">
        <f t="shared" si="2"/>
        <v>0</v>
      </c>
    </row>
    <row r="152" spans="1:13" s="263" customFormat="1" x14ac:dyDescent="0.3">
      <c r="A152" s="266" t="s">
        <v>288</v>
      </c>
      <c r="B152" s="88">
        <v>1</v>
      </c>
      <c r="C152" s="87"/>
      <c r="D152" s="88">
        <v>0</v>
      </c>
      <c r="E152" s="88"/>
      <c r="F152" s="88"/>
      <c r="G152" s="89">
        <v>2</v>
      </c>
      <c r="H152" s="90"/>
      <c r="I152" s="137"/>
      <c r="J152" s="90"/>
      <c r="K152" s="91">
        <f t="shared" si="2"/>
        <v>3</v>
      </c>
    </row>
    <row r="153" spans="1:13" s="263" customFormat="1" x14ac:dyDescent="0.3">
      <c r="A153" s="266" t="s">
        <v>290</v>
      </c>
      <c r="B153" s="88">
        <v>4</v>
      </c>
      <c r="C153" s="87"/>
      <c r="D153" s="88">
        <v>0</v>
      </c>
      <c r="E153" s="88">
        <v>0</v>
      </c>
      <c r="F153" s="88">
        <v>1</v>
      </c>
      <c r="G153" s="89"/>
      <c r="H153" s="90"/>
      <c r="I153" s="137"/>
      <c r="J153" s="90"/>
      <c r="K153" s="91">
        <f t="shared" si="2"/>
        <v>5</v>
      </c>
    </row>
    <row r="154" spans="1:13" s="263" customFormat="1" x14ac:dyDescent="0.3">
      <c r="A154" s="266" t="s">
        <v>291</v>
      </c>
      <c r="B154" s="88"/>
      <c r="C154" s="87"/>
      <c r="D154" s="88"/>
      <c r="E154" s="88"/>
      <c r="F154" s="88"/>
      <c r="G154" s="89"/>
      <c r="H154" s="90"/>
      <c r="I154" s="137"/>
      <c r="J154" s="90"/>
      <c r="K154" s="91">
        <f t="shared" si="2"/>
        <v>0</v>
      </c>
    </row>
    <row r="155" spans="1:13" s="263" customFormat="1" x14ac:dyDescent="0.3">
      <c r="A155" s="266" t="s">
        <v>292</v>
      </c>
      <c r="B155" s="88"/>
      <c r="C155" s="87"/>
      <c r="D155" s="88"/>
      <c r="E155" s="88"/>
      <c r="F155" s="88"/>
      <c r="G155" s="89"/>
      <c r="H155" s="90"/>
      <c r="I155" s="137"/>
      <c r="J155" s="90"/>
      <c r="K155" s="91">
        <f t="shared" si="2"/>
        <v>0</v>
      </c>
      <c r="M155" s="80"/>
    </row>
    <row r="156" spans="1:13" s="263" customFormat="1" x14ac:dyDescent="0.3">
      <c r="A156" s="266" t="s">
        <v>266</v>
      </c>
      <c r="B156" s="88"/>
      <c r="C156" s="87"/>
      <c r="D156" s="88"/>
      <c r="E156" s="88"/>
      <c r="F156" s="88"/>
      <c r="G156" s="89"/>
      <c r="H156" s="90"/>
      <c r="I156" s="137"/>
      <c r="J156" s="90"/>
      <c r="K156" s="91">
        <f t="shared" si="2"/>
        <v>0</v>
      </c>
    </row>
    <row r="157" spans="1:13" s="263" customFormat="1" x14ac:dyDescent="0.3">
      <c r="A157" s="266" t="s">
        <v>359</v>
      </c>
      <c r="B157" s="88"/>
      <c r="C157" s="87"/>
      <c r="D157" s="88"/>
      <c r="E157" s="88"/>
      <c r="F157" s="88"/>
      <c r="G157" s="89"/>
      <c r="H157" s="90"/>
      <c r="I157" s="137"/>
      <c r="J157" s="90"/>
      <c r="K157" s="91">
        <f t="shared" si="2"/>
        <v>0</v>
      </c>
    </row>
    <row r="158" spans="1:13" s="263" customFormat="1" x14ac:dyDescent="0.3">
      <c r="A158" s="266" t="s">
        <v>294</v>
      </c>
      <c r="B158" s="88"/>
      <c r="C158" s="87"/>
      <c r="D158" s="88"/>
      <c r="E158" s="88"/>
      <c r="F158" s="88"/>
      <c r="G158" s="89"/>
      <c r="H158" s="90"/>
      <c r="I158" s="137"/>
      <c r="J158" s="90"/>
      <c r="K158" s="91">
        <f t="shared" si="2"/>
        <v>0</v>
      </c>
    </row>
    <row r="159" spans="1:13" s="263" customFormat="1" x14ac:dyDescent="0.3">
      <c r="A159" s="283" t="s">
        <v>571</v>
      </c>
      <c r="B159" s="88"/>
      <c r="C159" s="87"/>
      <c r="D159" s="88"/>
      <c r="E159" s="88"/>
      <c r="F159" s="88"/>
      <c r="G159" s="89"/>
      <c r="H159" s="90"/>
      <c r="I159" s="137"/>
      <c r="J159" s="90"/>
      <c r="K159" s="91">
        <f t="shared" si="2"/>
        <v>0</v>
      </c>
      <c r="M159" s="80"/>
    </row>
    <row r="160" spans="1:13" s="263" customFormat="1" x14ac:dyDescent="0.3">
      <c r="A160" s="266" t="s">
        <v>296</v>
      </c>
      <c r="B160" s="88"/>
      <c r="C160" s="87"/>
      <c r="D160" s="88"/>
      <c r="E160" s="88"/>
      <c r="F160" s="88"/>
      <c r="G160" s="89"/>
      <c r="H160" s="90"/>
      <c r="I160" s="137"/>
      <c r="J160" s="90"/>
      <c r="K160" s="91">
        <f t="shared" si="2"/>
        <v>0</v>
      </c>
    </row>
    <row r="161" spans="1:11" s="263" customFormat="1" x14ac:dyDescent="0.3">
      <c r="A161" s="266" t="s">
        <v>297</v>
      </c>
      <c r="B161" s="88"/>
      <c r="C161" s="87"/>
      <c r="D161" s="88"/>
      <c r="E161" s="88"/>
      <c r="F161" s="88"/>
      <c r="G161" s="89"/>
      <c r="H161" s="90"/>
      <c r="I161" s="137"/>
      <c r="J161" s="90"/>
      <c r="K161" s="91">
        <f t="shared" si="2"/>
        <v>0</v>
      </c>
    </row>
    <row r="162" spans="1:11" s="263" customFormat="1" x14ac:dyDescent="0.3">
      <c r="A162" s="266" t="s">
        <v>297</v>
      </c>
      <c r="B162" s="88"/>
      <c r="C162" s="87"/>
      <c r="D162" s="88"/>
      <c r="E162" s="88"/>
      <c r="F162" s="88"/>
      <c r="G162" s="89"/>
      <c r="H162" s="90"/>
      <c r="I162" s="137"/>
      <c r="J162" s="90"/>
      <c r="K162" s="91">
        <f t="shared" si="2"/>
        <v>0</v>
      </c>
    </row>
    <row r="163" spans="1:11" s="263" customFormat="1" x14ac:dyDescent="0.3">
      <c r="A163" s="266" t="s">
        <v>299</v>
      </c>
      <c r="B163" s="88"/>
      <c r="C163" s="87"/>
      <c r="D163" s="88"/>
      <c r="E163" s="88"/>
      <c r="F163" s="88"/>
      <c r="G163" s="89"/>
      <c r="H163" s="90"/>
      <c r="I163" s="137"/>
      <c r="J163" s="90"/>
      <c r="K163" s="91">
        <f t="shared" si="2"/>
        <v>0</v>
      </c>
    </row>
    <row r="164" spans="1:11" s="263" customFormat="1" x14ac:dyDescent="0.3">
      <c r="A164" s="266" t="s">
        <v>300</v>
      </c>
      <c r="B164" s="88"/>
      <c r="C164" s="87"/>
      <c r="D164" s="88"/>
      <c r="E164" s="88"/>
      <c r="F164" s="88"/>
      <c r="G164" s="89"/>
      <c r="H164" s="90"/>
      <c r="I164" s="137"/>
      <c r="J164" s="90"/>
      <c r="K164" s="91">
        <f t="shared" si="2"/>
        <v>0</v>
      </c>
    </row>
    <row r="165" spans="1:11" s="263" customFormat="1" x14ac:dyDescent="0.3">
      <c r="A165" s="266" t="s">
        <v>301</v>
      </c>
      <c r="B165" s="88"/>
      <c r="C165" s="87"/>
      <c r="D165" s="88"/>
      <c r="E165" s="88"/>
      <c r="F165" s="88"/>
      <c r="G165" s="89"/>
      <c r="H165" s="90"/>
      <c r="I165" s="137"/>
      <c r="J165" s="90"/>
      <c r="K165" s="91">
        <f t="shared" si="2"/>
        <v>0</v>
      </c>
    </row>
    <row r="166" spans="1:11" s="263" customFormat="1" x14ac:dyDescent="0.3">
      <c r="A166" s="266" t="s">
        <v>303</v>
      </c>
      <c r="B166" s="88">
        <v>26</v>
      </c>
      <c r="C166" s="87"/>
      <c r="D166" s="88">
        <v>0</v>
      </c>
      <c r="E166" s="88">
        <v>4</v>
      </c>
      <c r="F166" s="88">
        <v>26</v>
      </c>
      <c r="G166" s="89">
        <v>27</v>
      </c>
      <c r="H166" s="90">
        <v>147</v>
      </c>
      <c r="I166" s="137">
        <v>7</v>
      </c>
      <c r="J166" s="90">
        <v>32</v>
      </c>
      <c r="K166" s="91">
        <f t="shared" si="2"/>
        <v>265</v>
      </c>
    </row>
    <row r="167" spans="1:11" s="263" customFormat="1" x14ac:dyDescent="0.3">
      <c r="A167" s="266" t="s">
        <v>304</v>
      </c>
      <c r="B167" s="88"/>
      <c r="C167" s="87"/>
      <c r="D167" s="88"/>
      <c r="E167" s="88"/>
      <c r="F167" s="88"/>
      <c r="G167" s="89"/>
      <c r="H167" s="90"/>
      <c r="I167" s="137"/>
      <c r="J167" s="90"/>
      <c r="K167" s="91">
        <f t="shared" si="2"/>
        <v>0</v>
      </c>
    </row>
    <row r="168" spans="1:11" s="263" customFormat="1" x14ac:dyDescent="0.3">
      <c r="A168" s="266" t="s">
        <v>305</v>
      </c>
      <c r="B168" s="88">
        <v>13</v>
      </c>
      <c r="C168" s="87"/>
      <c r="D168" s="88">
        <v>0</v>
      </c>
      <c r="E168" s="88">
        <v>0</v>
      </c>
      <c r="F168" s="88">
        <v>21</v>
      </c>
      <c r="G168" s="89">
        <v>3</v>
      </c>
      <c r="H168" s="90"/>
      <c r="I168" s="137"/>
      <c r="J168" s="90">
        <v>3</v>
      </c>
      <c r="K168" s="91">
        <f t="shared" si="2"/>
        <v>40</v>
      </c>
    </row>
    <row r="169" spans="1:11" s="263" customFormat="1" x14ac:dyDescent="0.3">
      <c r="A169" s="266" t="s">
        <v>138</v>
      </c>
      <c r="B169" s="88"/>
      <c r="C169" s="87"/>
      <c r="D169" s="88"/>
      <c r="E169" s="88"/>
      <c r="F169" s="88"/>
      <c r="G169" s="89"/>
      <c r="H169" s="90"/>
      <c r="I169" s="137"/>
      <c r="J169" s="90"/>
      <c r="K169" s="91">
        <f t="shared" si="2"/>
        <v>0</v>
      </c>
    </row>
    <row r="170" spans="1:11" s="263" customFormat="1" x14ac:dyDescent="0.3">
      <c r="A170" s="266" t="s">
        <v>306</v>
      </c>
      <c r="B170" s="88">
        <v>14</v>
      </c>
      <c r="C170" s="87"/>
      <c r="D170" s="88">
        <v>0</v>
      </c>
      <c r="E170" s="88">
        <v>0</v>
      </c>
      <c r="F170" s="88">
        <v>11</v>
      </c>
      <c r="G170" s="89">
        <v>5</v>
      </c>
      <c r="H170" s="90"/>
      <c r="I170" s="137"/>
      <c r="J170" s="90"/>
      <c r="K170" s="91">
        <f t="shared" si="2"/>
        <v>30</v>
      </c>
    </row>
    <row r="171" spans="1:11" s="263" customFormat="1" x14ac:dyDescent="0.3">
      <c r="A171" s="266" t="s">
        <v>199</v>
      </c>
      <c r="B171" s="88"/>
      <c r="C171" s="87"/>
      <c r="D171" s="88"/>
      <c r="E171" s="88"/>
      <c r="F171" s="88"/>
      <c r="G171" s="89"/>
      <c r="H171" s="90"/>
      <c r="I171" s="137"/>
      <c r="J171" s="90"/>
      <c r="K171" s="91">
        <f t="shared" si="2"/>
        <v>0</v>
      </c>
    </row>
    <row r="172" spans="1:11" s="263" customFormat="1" x14ac:dyDescent="0.3">
      <c r="A172" s="266" t="s">
        <v>307</v>
      </c>
      <c r="B172" s="88"/>
      <c r="C172" s="87"/>
      <c r="D172" s="88"/>
      <c r="E172" s="88"/>
      <c r="F172" s="88"/>
      <c r="G172" s="89"/>
      <c r="H172" s="90"/>
      <c r="I172" s="137"/>
      <c r="J172" s="90"/>
      <c r="K172" s="91">
        <f t="shared" si="2"/>
        <v>0</v>
      </c>
    </row>
    <row r="173" spans="1:11" s="263" customFormat="1" x14ac:dyDescent="0.3">
      <c r="A173" s="266" t="s">
        <v>204</v>
      </c>
      <c r="B173" s="88"/>
      <c r="C173" s="87"/>
      <c r="D173" s="88"/>
      <c r="E173" s="88"/>
      <c r="F173" s="88"/>
      <c r="G173" s="89"/>
      <c r="H173" s="90"/>
      <c r="I173" s="137"/>
      <c r="J173" s="90"/>
      <c r="K173" s="91">
        <f t="shared" si="2"/>
        <v>0</v>
      </c>
    </row>
    <row r="174" spans="1:11" s="263" customFormat="1" x14ac:dyDescent="0.3">
      <c r="A174" s="266" t="s">
        <v>206</v>
      </c>
      <c r="B174" s="88"/>
      <c r="C174" s="87"/>
      <c r="D174" s="88"/>
      <c r="E174" s="88"/>
      <c r="F174" s="88"/>
      <c r="G174" s="89"/>
      <c r="H174" s="90"/>
      <c r="I174" s="137"/>
      <c r="J174" s="90"/>
      <c r="K174" s="91">
        <f t="shared" si="2"/>
        <v>0</v>
      </c>
    </row>
    <row r="175" spans="1:11" s="263" customFormat="1" x14ac:dyDescent="0.3">
      <c r="A175" s="266" t="s">
        <v>234</v>
      </c>
      <c r="B175" s="88"/>
      <c r="C175" s="87"/>
      <c r="D175" s="88"/>
      <c r="E175" s="88">
        <v>0</v>
      </c>
      <c r="F175" s="88">
        <v>18</v>
      </c>
      <c r="G175" s="89">
        <v>1</v>
      </c>
      <c r="H175" s="90"/>
      <c r="I175" s="137"/>
      <c r="J175" s="90"/>
      <c r="K175" s="91">
        <f t="shared" si="2"/>
        <v>19</v>
      </c>
    </row>
    <row r="176" spans="1:11" s="263" customFormat="1" x14ac:dyDescent="0.3">
      <c r="A176" s="266" t="s">
        <v>236</v>
      </c>
      <c r="B176" s="88"/>
      <c r="C176" s="87"/>
      <c r="D176" s="88"/>
      <c r="E176" s="88"/>
      <c r="F176" s="88"/>
      <c r="G176" s="89"/>
      <c r="H176" s="90"/>
      <c r="I176" s="137"/>
      <c r="J176" s="90"/>
      <c r="K176" s="91">
        <f t="shared" si="2"/>
        <v>0</v>
      </c>
    </row>
    <row r="177" spans="1:11" s="263" customFormat="1" x14ac:dyDescent="0.3">
      <c r="A177" s="266" t="s">
        <v>264</v>
      </c>
      <c r="B177" s="88"/>
      <c r="C177" s="87"/>
      <c r="D177" s="88"/>
      <c r="E177" s="88"/>
      <c r="F177" s="88"/>
      <c r="G177" s="89"/>
      <c r="H177" s="90"/>
      <c r="I177" s="137"/>
      <c r="J177" s="90"/>
      <c r="K177" s="91">
        <f t="shared" si="2"/>
        <v>0</v>
      </c>
    </row>
    <row r="178" spans="1:11" s="263" customFormat="1" x14ac:dyDescent="0.3">
      <c r="A178" s="266" t="s">
        <v>268</v>
      </c>
      <c r="B178" s="88"/>
      <c r="C178" s="87"/>
      <c r="D178" s="88"/>
      <c r="E178" s="88"/>
      <c r="F178" s="88"/>
      <c r="G178" s="89"/>
      <c r="H178" s="90"/>
      <c r="I178" s="137"/>
      <c r="J178" s="90"/>
      <c r="K178" s="91">
        <f t="shared" si="2"/>
        <v>0</v>
      </c>
    </row>
    <row r="179" spans="1:11" s="263" customFormat="1" x14ac:dyDescent="0.3">
      <c r="A179" s="266" t="s">
        <v>279</v>
      </c>
      <c r="B179" s="88"/>
      <c r="C179" s="87"/>
      <c r="D179" s="88"/>
      <c r="E179" s="88"/>
      <c r="F179" s="88"/>
      <c r="G179" s="89"/>
      <c r="H179" s="90"/>
      <c r="I179" s="137"/>
      <c r="J179" s="90"/>
      <c r="K179" s="91">
        <f t="shared" si="2"/>
        <v>0</v>
      </c>
    </row>
    <row r="180" spans="1:11" s="263" customFormat="1" x14ac:dyDescent="0.3">
      <c r="A180" s="266" t="s">
        <v>281</v>
      </c>
      <c r="B180" s="88"/>
      <c r="C180" s="87"/>
      <c r="D180" s="88"/>
      <c r="E180" s="88"/>
      <c r="F180" s="88"/>
      <c r="G180" s="89"/>
      <c r="H180" s="90"/>
      <c r="I180" s="137"/>
      <c r="J180" s="90"/>
      <c r="K180" s="91">
        <f t="shared" si="2"/>
        <v>0</v>
      </c>
    </row>
    <row r="181" spans="1:11" s="263" customFormat="1" x14ac:dyDescent="0.3">
      <c r="A181" s="266" t="s">
        <v>295</v>
      </c>
      <c r="B181" s="88"/>
      <c r="C181" s="87"/>
      <c r="D181" s="88"/>
      <c r="E181" s="88"/>
      <c r="F181" s="88"/>
      <c r="G181" s="89"/>
      <c r="H181" s="90"/>
      <c r="I181" s="137"/>
      <c r="J181" s="90"/>
      <c r="K181" s="91">
        <f t="shared" si="2"/>
        <v>0</v>
      </c>
    </row>
    <row r="182" spans="1:11" s="263" customFormat="1" x14ac:dyDescent="0.3">
      <c r="A182" s="266" t="s">
        <v>302</v>
      </c>
      <c r="B182" s="88"/>
      <c r="C182" s="87"/>
      <c r="D182" s="88"/>
      <c r="E182" s="88"/>
      <c r="F182" s="88"/>
      <c r="G182" s="89"/>
      <c r="H182" s="90"/>
      <c r="I182" s="137"/>
      <c r="J182" s="90"/>
      <c r="K182" s="91">
        <f t="shared" si="2"/>
        <v>0</v>
      </c>
    </row>
    <row r="183" spans="1:11" s="263" customFormat="1" x14ac:dyDescent="0.3">
      <c r="A183" s="266" t="s">
        <v>308</v>
      </c>
      <c r="B183" s="88"/>
      <c r="C183" s="87"/>
      <c r="D183" s="88"/>
      <c r="E183" s="88"/>
      <c r="F183" s="88"/>
      <c r="G183" s="89"/>
      <c r="H183" s="90"/>
      <c r="I183" s="137"/>
      <c r="J183" s="90"/>
      <c r="K183" s="91">
        <f t="shared" si="2"/>
        <v>0</v>
      </c>
    </row>
    <row r="184" spans="1:11" s="263" customFormat="1" x14ac:dyDescent="0.3">
      <c r="A184" s="266" t="s">
        <v>316</v>
      </c>
      <c r="B184" s="88"/>
      <c r="C184" s="87"/>
      <c r="D184" s="88"/>
      <c r="E184" s="88"/>
      <c r="F184" s="88"/>
      <c r="G184" s="89"/>
      <c r="H184" s="90"/>
      <c r="I184" s="137"/>
      <c r="J184" s="90"/>
      <c r="K184" s="91">
        <f t="shared" si="2"/>
        <v>0</v>
      </c>
    </row>
    <row r="185" spans="1:11" s="263" customFormat="1" x14ac:dyDescent="0.3">
      <c r="A185" s="266" t="s">
        <v>475</v>
      </c>
      <c r="B185" s="88"/>
      <c r="C185" s="87"/>
      <c r="D185" s="88"/>
      <c r="E185" s="88"/>
      <c r="F185" s="88"/>
      <c r="G185" s="89">
        <v>5</v>
      </c>
      <c r="H185" s="90"/>
      <c r="I185" s="137"/>
      <c r="J185" s="90"/>
      <c r="K185" s="91">
        <f t="shared" si="2"/>
        <v>5</v>
      </c>
    </row>
    <row r="186" spans="1:11" s="263" customFormat="1" x14ac:dyDescent="0.3">
      <c r="A186" s="266" t="s">
        <v>321</v>
      </c>
      <c r="B186" s="88"/>
      <c r="C186" s="87"/>
      <c r="D186" s="88"/>
      <c r="E186" s="88"/>
      <c r="F186" s="88"/>
      <c r="G186" s="89"/>
      <c r="H186" s="90"/>
      <c r="I186" s="137"/>
      <c r="J186" s="90"/>
      <c r="K186" s="91">
        <f t="shared" si="2"/>
        <v>0</v>
      </c>
    </row>
    <row r="187" spans="1:11" s="263" customFormat="1" x14ac:dyDescent="0.3">
      <c r="A187" s="266" t="s">
        <v>348</v>
      </c>
      <c r="B187" s="88"/>
      <c r="C187" s="87"/>
      <c r="D187" s="88"/>
      <c r="E187" s="88"/>
      <c r="F187" s="88"/>
      <c r="G187" s="89"/>
      <c r="H187" s="90"/>
      <c r="I187" s="137"/>
      <c r="J187" s="90"/>
      <c r="K187" s="91">
        <f t="shared" si="2"/>
        <v>0</v>
      </c>
    </row>
    <row r="188" spans="1:11" s="263" customFormat="1" x14ac:dyDescent="0.3">
      <c r="A188" s="266" t="s">
        <v>355</v>
      </c>
      <c r="B188" s="88"/>
      <c r="C188" s="87"/>
      <c r="D188" s="88"/>
      <c r="E188" s="88"/>
      <c r="F188" s="88"/>
      <c r="G188" s="89"/>
      <c r="H188" s="90"/>
      <c r="I188" s="137"/>
      <c r="J188" s="90"/>
      <c r="K188" s="91">
        <f t="shared" si="2"/>
        <v>0</v>
      </c>
    </row>
    <row r="189" spans="1:11" s="263" customFormat="1" x14ac:dyDescent="0.3">
      <c r="A189" s="266" t="s">
        <v>364</v>
      </c>
      <c r="B189" s="88"/>
      <c r="C189" s="87"/>
      <c r="D189" s="88"/>
      <c r="E189" s="88"/>
      <c r="F189" s="88"/>
      <c r="G189" s="89"/>
      <c r="H189" s="90"/>
      <c r="I189" s="137"/>
      <c r="J189" s="90"/>
      <c r="K189" s="91">
        <f t="shared" si="2"/>
        <v>0</v>
      </c>
    </row>
    <row r="190" spans="1:11" s="263" customFormat="1" x14ac:dyDescent="0.3">
      <c r="A190" s="266" t="s">
        <v>366</v>
      </c>
      <c r="B190" s="88"/>
      <c r="C190" s="87"/>
      <c r="D190" s="88"/>
      <c r="E190" s="88"/>
      <c r="F190" s="88"/>
      <c r="G190" s="89"/>
      <c r="H190" s="90"/>
      <c r="I190" s="137"/>
      <c r="J190" s="90"/>
      <c r="K190" s="91">
        <f t="shared" si="2"/>
        <v>0</v>
      </c>
    </row>
    <row r="191" spans="1:11" s="263" customFormat="1" x14ac:dyDescent="0.3">
      <c r="A191" s="266" t="s">
        <v>309</v>
      </c>
      <c r="B191" s="88"/>
      <c r="C191" s="87"/>
      <c r="D191" s="88"/>
      <c r="E191" s="88">
        <v>0</v>
      </c>
      <c r="F191" s="88">
        <v>7</v>
      </c>
      <c r="G191" s="89">
        <v>1</v>
      </c>
      <c r="H191" s="90">
        <v>1</v>
      </c>
      <c r="I191" s="137"/>
      <c r="J191" s="90">
        <v>2</v>
      </c>
      <c r="K191" s="91">
        <f t="shared" si="2"/>
        <v>11</v>
      </c>
    </row>
    <row r="192" spans="1:11" s="263" customFormat="1" x14ac:dyDescent="0.3">
      <c r="A192" s="266" t="s">
        <v>310</v>
      </c>
      <c r="B192" s="88"/>
      <c r="C192" s="87"/>
      <c r="D192" s="88"/>
      <c r="E192" s="88">
        <v>0</v>
      </c>
      <c r="F192" s="88">
        <v>14</v>
      </c>
      <c r="G192" s="89"/>
      <c r="H192" s="90"/>
      <c r="I192" s="137"/>
      <c r="J192" s="90"/>
      <c r="K192" s="91">
        <f t="shared" si="2"/>
        <v>14</v>
      </c>
    </row>
    <row r="193" spans="1:11" s="263" customFormat="1" x14ac:dyDescent="0.3">
      <c r="A193" s="266" t="s">
        <v>311</v>
      </c>
      <c r="B193" s="88"/>
      <c r="C193" s="87"/>
      <c r="D193" s="88"/>
      <c r="E193" s="88"/>
      <c r="F193" s="88"/>
      <c r="G193" s="89"/>
      <c r="H193" s="90"/>
      <c r="I193" s="137"/>
      <c r="J193" s="90"/>
      <c r="K193" s="91">
        <f t="shared" si="2"/>
        <v>0</v>
      </c>
    </row>
    <row r="194" spans="1:11" s="263" customFormat="1" x14ac:dyDescent="0.3">
      <c r="A194" s="266" t="s">
        <v>312</v>
      </c>
      <c r="B194" s="88"/>
      <c r="C194" s="87"/>
      <c r="D194" s="88"/>
      <c r="E194" s="88">
        <v>0</v>
      </c>
      <c r="F194" s="88">
        <v>10</v>
      </c>
      <c r="G194" s="89"/>
      <c r="H194" s="90"/>
      <c r="I194" s="137">
        <v>2</v>
      </c>
      <c r="J194" s="90"/>
      <c r="K194" s="91">
        <f t="shared" si="2"/>
        <v>12</v>
      </c>
    </row>
    <row r="195" spans="1:11" s="263" customFormat="1" x14ac:dyDescent="0.3">
      <c r="A195" s="266" t="s">
        <v>374</v>
      </c>
      <c r="B195" s="88"/>
      <c r="C195" s="87"/>
      <c r="D195" s="88"/>
      <c r="E195" s="88"/>
      <c r="F195" s="88"/>
      <c r="G195" s="89"/>
      <c r="H195" s="90"/>
      <c r="I195" s="137"/>
      <c r="J195" s="90"/>
      <c r="K195" s="91">
        <f t="shared" si="2"/>
        <v>0</v>
      </c>
    </row>
    <row r="196" spans="1:11" s="263" customFormat="1" x14ac:dyDescent="0.3">
      <c r="A196" s="266" t="s">
        <v>314</v>
      </c>
      <c r="B196" s="88"/>
      <c r="C196" s="87"/>
      <c r="D196" s="88"/>
      <c r="E196" s="88"/>
      <c r="F196" s="88"/>
      <c r="G196" s="89"/>
      <c r="H196" s="90"/>
      <c r="I196" s="137"/>
      <c r="J196" s="90"/>
      <c r="K196" s="91">
        <f t="shared" ref="K196:K253" si="3">SUM(B196,F196:J196)</f>
        <v>0</v>
      </c>
    </row>
    <row r="197" spans="1:11" s="263" customFormat="1" x14ac:dyDescent="0.3">
      <c r="A197" s="266" t="s">
        <v>318</v>
      </c>
      <c r="B197" s="88"/>
      <c r="C197" s="87"/>
      <c r="D197" s="88"/>
      <c r="E197" s="88"/>
      <c r="F197" s="88"/>
      <c r="G197" s="89"/>
      <c r="H197" s="90"/>
      <c r="I197" s="137"/>
      <c r="J197" s="90"/>
      <c r="K197" s="91">
        <f t="shared" si="3"/>
        <v>0</v>
      </c>
    </row>
    <row r="198" spans="1:11" s="263" customFormat="1" x14ac:dyDescent="0.3">
      <c r="A198" s="266" t="s">
        <v>320</v>
      </c>
      <c r="B198" s="88"/>
      <c r="C198" s="87"/>
      <c r="D198" s="88"/>
      <c r="E198" s="88"/>
      <c r="F198" s="88"/>
      <c r="G198" s="89"/>
      <c r="H198" s="90"/>
      <c r="I198" s="137"/>
      <c r="J198" s="90"/>
      <c r="K198" s="91">
        <f t="shared" si="3"/>
        <v>0</v>
      </c>
    </row>
    <row r="199" spans="1:11" s="263" customFormat="1" x14ac:dyDescent="0.3">
      <c r="A199" s="266" t="s">
        <v>322</v>
      </c>
      <c r="B199" s="88"/>
      <c r="C199" s="87"/>
      <c r="D199" s="88"/>
      <c r="E199" s="88"/>
      <c r="F199" s="88"/>
      <c r="G199" s="89"/>
      <c r="H199" s="90"/>
      <c r="I199" s="137"/>
      <c r="J199" s="90"/>
      <c r="K199" s="91">
        <f t="shared" si="3"/>
        <v>0</v>
      </c>
    </row>
    <row r="200" spans="1:11" s="263" customFormat="1" x14ac:dyDescent="0.3">
      <c r="A200" s="266" t="s">
        <v>323</v>
      </c>
      <c r="B200" s="88">
        <v>6</v>
      </c>
      <c r="C200" s="87">
        <v>1</v>
      </c>
      <c r="D200" s="88">
        <v>0</v>
      </c>
      <c r="E200" s="88">
        <v>2</v>
      </c>
      <c r="F200" s="88">
        <v>14</v>
      </c>
      <c r="G200" s="89">
        <v>12</v>
      </c>
      <c r="H200" s="90">
        <v>19</v>
      </c>
      <c r="I200" s="137"/>
      <c r="J200" s="90">
        <v>1</v>
      </c>
      <c r="K200" s="91">
        <f t="shared" si="3"/>
        <v>52</v>
      </c>
    </row>
    <row r="201" spans="1:11" s="263" customFormat="1" x14ac:dyDescent="0.3">
      <c r="A201" s="266" t="s">
        <v>324</v>
      </c>
      <c r="B201" s="88">
        <v>1</v>
      </c>
      <c r="C201" s="87"/>
      <c r="D201" s="88">
        <v>0</v>
      </c>
      <c r="E201" s="88">
        <v>0</v>
      </c>
      <c r="F201" s="88">
        <v>1</v>
      </c>
      <c r="G201" s="89">
        <v>1</v>
      </c>
      <c r="H201" s="90"/>
      <c r="I201" s="137"/>
      <c r="J201" s="90"/>
      <c r="K201" s="91">
        <f t="shared" si="3"/>
        <v>3</v>
      </c>
    </row>
    <row r="202" spans="1:11" s="263" customFormat="1" x14ac:dyDescent="0.3">
      <c r="A202" s="266" t="s">
        <v>325</v>
      </c>
      <c r="B202" s="88"/>
      <c r="C202" s="87"/>
      <c r="D202" s="88"/>
      <c r="E202" s="88"/>
      <c r="F202" s="88"/>
      <c r="G202" s="89"/>
      <c r="H202" s="90"/>
      <c r="I202" s="137"/>
      <c r="J202" s="90"/>
      <c r="K202" s="91">
        <f t="shared" si="3"/>
        <v>0</v>
      </c>
    </row>
    <row r="203" spans="1:11" s="263" customFormat="1" x14ac:dyDescent="0.3">
      <c r="A203" s="266" t="s">
        <v>368</v>
      </c>
      <c r="B203" s="88">
        <v>6</v>
      </c>
      <c r="C203" s="87"/>
      <c r="D203" s="88">
        <v>0</v>
      </c>
      <c r="E203" s="88"/>
      <c r="F203" s="88"/>
      <c r="G203" s="89">
        <v>1</v>
      </c>
      <c r="H203" s="90">
        <v>2</v>
      </c>
      <c r="I203" s="137"/>
      <c r="J203" s="90"/>
      <c r="K203" s="91">
        <f t="shared" si="3"/>
        <v>9</v>
      </c>
    </row>
    <row r="204" spans="1:11" s="263" customFormat="1" x14ac:dyDescent="0.3">
      <c r="A204" s="266" t="s">
        <v>327</v>
      </c>
      <c r="B204" s="88">
        <v>7</v>
      </c>
      <c r="C204" s="87"/>
      <c r="D204" s="88">
        <v>0</v>
      </c>
      <c r="E204" s="88">
        <v>0</v>
      </c>
      <c r="F204" s="88">
        <v>1</v>
      </c>
      <c r="G204" s="89">
        <v>1</v>
      </c>
      <c r="H204" s="90">
        <v>4</v>
      </c>
      <c r="I204" s="137"/>
      <c r="J204" s="90"/>
      <c r="K204" s="91">
        <f t="shared" si="3"/>
        <v>13</v>
      </c>
    </row>
    <row r="205" spans="1:11" s="263" customFormat="1" x14ac:dyDescent="0.3">
      <c r="A205" s="266" t="s">
        <v>272</v>
      </c>
      <c r="B205" s="88">
        <v>1</v>
      </c>
      <c r="C205" s="87"/>
      <c r="D205" s="88">
        <v>0</v>
      </c>
      <c r="E205" s="88">
        <v>0</v>
      </c>
      <c r="F205" s="88">
        <v>1</v>
      </c>
      <c r="G205" s="89"/>
      <c r="H205" s="90"/>
      <c r="I205" s="137"/>
      <c r="J205" s="90"/>
      <c r="K205" s="91">
        <f t="shared" si="3"/>
        <v>2</v>
      </c>
    </row>
    <row r="206" spans="1:11" s="263" customFormat="1" x14ac:dyDescent="0.3">
      <c r="A206" s="266" t="s">
        <v>319</v>
      </c>
      <c r="B206" s="88"/>
      <c r="C206" s="87"/>
      <c r="D206" s="88"/>
      <c r="E206" s="88"/>
      <c r="F206" s="88"/>
      <c r="G206" s="89"/>
      <c r="H206" s="90"/>
      <c r="I206" s="137"/>
      <c r="J206" s="90"/>
      <c r="K206" s="91">
        <f t="shared" si="3"/>
        <v>0</v>
      </c>
    </row>
    <row r="207" spans="1:11" s="263" customFormat="1" x14ac:dyDescent="0.3">
      <c r="A207" s="266" t="s">
        <v>334</v>
      </c>
      <c r="B207" s="88"/>
      <c r="C207" s="87"/>
      <c r="D207" s="88"/>
      <c r="E207" s="88"/>
      <c r="F207" s="88"/>
      <c r="G207" s="89"/>
      <c r="H207" s="90"/>
      <c r="I207" s="137"/>
      <c r="J207" s="90"/>
      <c r="K207" s="91">
        <f t="shared" si="3"/>
        <v>0</v>
      </c>
    </row>
    <row r="208" spans="1:11" s="263" customFormat="1" x14ac:dyDescent="0.3">
      <c r="A208" s="266" t="s">
        <v>336</v>
      </c>
      <c r="B208" s="88"/>
      <c r="C208" s="87"/>
      <c r="D208" s="88"/>
      <c r="E208" s="88"/>
      <c r="F208" s="88"/>
      <c r="G208" s="89"/>
      <c r="H208" s="90"/>
      <c r="I208" s="137"/>
      <c r="J208" s="90"/>
      <c r="K208" s="91">
        <f t="shared" si="3"/>
        <v>0</v>
      </c>
    </row>
    <row r="209" spans="1:13" s="263" customFormat="1" x14ac:dyDescent="0.3">
      <c r="A209" s="266" t="s">
        <v>282</v>
      </c>
      <c r="B209" s="88">
        <v>13</v>
      </c>
      <c r="C209" s="87">
        <v>3</v>
      </c>
      <c r="D209" s="88">
        <v>0</v>
      </c>
      <c r="E209" s="88">
        <v>0</v>
      </c>
      <c r="F209" s="88">
        <v>2</v>
      </c>
      <c r="G209" s="89">
        <v>5</v>
      </c>
      <c r="H209" s="90">
        <v>8</v>
      </c>
      <c r="I209" s="137"/>
      <c r="J209" s="90">
        <v>1</v>
      </c>
      <c r="K209" s="91">
        <f t="shared" si="3"/>
        <v>29</v>
      </c>
    </row>
    <row r="210" spans="1:13" s="263" customFormat="1" x14ac:dyDescent="0.3">
      <c r="A210" s="266" t="s">
        <v>328</v>
      </c>
      <c r="B210" s="88"/>
      <c r="C210" s="87"/>
      <c r="D210" s="88"/>
      <c r="E210" s="88"/>
      <c r="F210" s="88"/>
      <c r="G210" s="89"/>
      <c r="H210" s="330">
        <v>2</v>
      </c>
      <c r="I210" s="137"/>
      <c r="J210" s="330">
        <v>1</v>
      </c>
      <c r="K210" s="91">
        <f t="shared" si="3"/>
        <v>3</v>
      </c>
    </row>
    <row r="211" spans="1:13" s="263" customFormat="1" x14ac:dyDescent="0.3">
      <c r="A211" s="283" t="s">
        <v>570</v>
      </c>
      <c r="B211" s="88"/>
      <c r="C211" s="87"/>
      <c r="D211" s="88"/>
      <c r="E211" s="88"/>
      <c r="F211" s="88"/>
      <c r="G211" s="89"/>
      <c r="H211" s="330"/>
      <c r="I211" s="137"/>
      <c r="J211" s="330"/>
      <c r="K211" s="91">
        <f t="shared" si="3"/>
        <v>0</v>
      </c>
    </row>
    <row r="212" spans="1:13" s="263" customFormat="1" x14ac:dyDescent="0.3">
      <c r="A212" s="283" t="s">
        <v>570</v>
      </c>
      <c r="B212" s="88"/>
      <c r="C212" s="87"/>
      <c r="D212" s="88"/>
      <c r="E212" s="88"/>
      <c r="F212" s="88"/>
      <c r="G212" s="89"/>
      <c r="H212" s="330"/>
      <c r="I212" s="137"/>
      <c r="J212" s="330"/>
      <c r="K212" s="91">
        <f t="shared" si="3"/>
        <v>0</v>
      </c>
      <c r="M212" s="80"/>
    </row>
    <row r="213" spans="1:13" s="263" customFormat="1" x14ac:dyDescent="0.3">
      <c r="A213" s="266" t="s">
        <v>170</v>
      </c>
      <c r="B213" s="88"/>
      <c r="C213" s="87"/>
      <c r="D213" s="88"/>
      <c r="E213" s="88"/>
      <c r="F213" s="88"/>
      <c r="G213" s="89"/>
      <c r="H213" s="90"/>
      <c r="I213" s="137"/>
      <c r="J213" s="90"/>
      <c r="K213" s="91">
        <f t="shared" si="3"/>
        <v>0</v>
      </c>
      <c r="M213" s="80"/>
    </row>
    <row r="214" spans="1:13" s="263" customFormat="1" x14ac:dyDescent="0.3">
      <c r="A214" s="266" t="s">
        <v>184</v>
      </c>
      <c r="B214" s="88"/>
      <c r="C214" s="87"/>
      <c r="D214" s="88"/>
      <c r="E214" s="88"/>
      <c r="F214" s="88"/>
      <c r="G214" s="89"/>
      <c r="H214" s="90"/>
      <c r="I214" s="137"/>
      <c r="J214" s="90"/>
      <c r="K214" s="91">
        <f t="shared" si="3"/>
        <v>0</v>
      </c>
    </row>
    <row r="215" spans="1:13" s="263" customFormat="1" x14ac:dyDescent="0.3">
      <c r="A215" s="266" t="s">
        <v>219</v>
      </c>
      <c r="B215" s="88"/>
      <c r="C215" s="87"/>
      <c r="D215" s="88"/>
      <c r="E215" s="88"/>
      <c r="F215" s="88"/>
      <c r="G215" s="89"/>
      <c r="H215" s="90"/>
      <c r="I215" s="137"/>
      <c r="J215" s="90"/>
      <c r="K215" s="91">
        <f t="shared" si="3"/>
        <v>0</v>
      </c>
    </row>
    <row r="216" spans="1:13" s="263" customFormat="1" x14ac:dyDescent="0.3">
      <c r="A216" s="266" t="s">
        <v>233</v>
      </c>
      <c r="B216" s="88"/>
      <c r="C216" s="87"/>
      <c r="D216" s="88"/>
      <c r="E216" s="88"/>
      <c r="F216" s="88"/>
      <c r="G216" s="89"/>
      <c r="H216" s="90"/>
      <c r="I216" s="137"/>
      <c r="J216" s="90"/>
      <c r="K216" s="91">
        <f t="shared" si="3"/>
        <v>0</v>
      </c>
    </row>
    <row r="217" spans="1:13" s="263" customFormat="1" x14ac:dyDescent="0.3">
      <c r="A217" s="266" t="s">
        <v>326</v>
      </c>
      <c r="B217" s="88">
        <v>1</v>
      </c>
      <c r="C217" s="87"/>
      <c r="D217" s="88">
        <v>0</v>
      </c>
      <c r="E217" s="88">
        <v>0</v>
      </c>
      <c r="F217" s="88">
        <v>2</v>
      </c>
      <c r="G217" s="89"/>
      <c r="H217" s="90"/>
      <c r="I217" s="137"/>
      <c r="J217" s="90"/>
      <c r="K217" s="91">
        <f t="shared" si="3"/>
        <v>3</v>
      </c>
    </row>
    <row r="218" spans="1:13" s="263" customFormat="1" x14ac:dyDescent="0.3">
      <c r="A218" s="266" t="s">
        <v>329</v>
      </c>
      <c r="B218" s="88"/>
      <c r="C218" s="87"/>
      <c r="D218" s="88"/>
      <c r="E218" s="88"/>
      <c r="F218" s="88"/>
      <c r="G218" s="89"/>
      <c r="H218" s="90"/>
      <c r="I218" s="137"/>
      <c r="J218" s="90"/>
      <c r="K218" s="91">
        <f t="shared" si="3"/>
        <v>0</v>
      </c>
    </row>
    <row r="219" spans="1:13" s="263" customFormat="1" x14ac:dyDescent="0.3">
      <c r="A219" s="266" t="s">
        <v>330</v>
      </c>
      <c r="B219" s="88"/>
      <c r="C219" s="87"/>
      <c r="D219" s="88"/>
      <c r="E219" s="88"/>
      <c r="F219" s="88"/>
      <c r="G219" s="89"/>
      <c r="H219" s="90"/>
      <c r="I219" s="137"/>
      <c r="J219" s="90"/>
      <c r="K219" s="91">
        <f t="shared" si="3"/>
        <v>0</v>
      </c>
    </row>
    <row r="220" spans="1:13" s="263" customFormat="1" x14ac:dyDescent="0.3">
      <c r="A220" s="266" t="s">
        <v>330</v>
      </c>
      <c r="B220" s="88"/>
      <c r="C220" s="87"/>
      <c r="D220" s="88"/>
      <c r="E220" s="88"/>
      <c r="F220" s="88"/>
      <c r="G220" s="89"/>
      <c r="H220" s="90"/>
      <c r="I220" s="137"/>
      <c r="J220" s="90"/>
      <c r="K220" s="91">
        <f t="shared" si="3"/>
        <v>0</v>
      </c>
    </row>
    <row r="221" spans="1:13" s="263" customFormat="1" x14ac:dyDescent="0.3">
      <c r="A221" s="266" t="s">
        <v>293</v>
      </c>
      <c r="B221" s="88"/>
      <c r="C221" s="87"/>
      <c r="D221" s="88"/>
      <c r="E221" s="88"/>
      <c r="F221" s="88"/>
      <c r="G221" s="89"/>
      <c r="H221" s="90"/>
      <c r="I221" s="137"/>
      <c r="J221" s="90"/>
      <c r="K221" s="91">
        <f t="shared" si="3"/>
        <v>0</v>
      </c>
    </row>
    <row r="222" spans="1:13" s="263" customFormat="1" x14ac:dyDescent="0.3">
      <c r="A222" s="266" t="s">
        <v>331</v>
      </c>
      <c r="B222" s="88"/>
      <c r="C222" s="87"/>
      <c r="D222" s="88"/>
      <c r="E222" s="88"/>
      <c r="F222" s="88"/>
      <c r="G222" s="89"/>
      <c r="H222" s="90"/>
      <c r="I222" s="137"/>
      <c r="J222" s="90"/>
      <c r="K222" s="91">
        <f t="shared" si="3"/>
        <v>0</v>
      </c>
    </row>
    <row r="223" spans="1:13" s="263" customFormat="1" x14ac:dyDescent="0.3">
      <c r="A223" s="266" t="s">
        <v>332</v>
      </c>
      <c r="B223" s="88"/>
      <c r="C223" s="87"/>
      <c r="D223" s="88"/>
      <c r="E223" s="88"/>
      <c r="F223" s="88"/>
      <c r="G223" s="89"/>
      <c r="H223" s="90"/>
      <c r="I223" s="137"/>
      <c r="J223" s="90"/>
      <c r="K223" s="91">
        <f t="shared" si="3"/>
        <v>0</v>
      </c>
    </row>
    <row r="224" spans="1:13" s="263" customFormat="1" x14ac:dyDescent="0.3">
      <c r="A224" s="266" t="s">
        <v>333</v>
      </c>
      <c r="B224" s="88"/>
      <c r="C224" s="87"/>
      <c r="D224" s="88"/>
      <c r="E224" s="88"/>
      <c r="F224" s="88"/>
      <c r="G224" s="89"/>
      <c r="H224" s="90"/>
      <c r="I224" s="137"/>
      <c r="J224" s="90"/>
      <c r="K224" s="91">
        <f t="shared" si="3"/>
        <v>0</v>
      </c>
    </row>
    <row r="225" spans="1:11" s="263" customFormat="1" x14ac:dyDescent="0.3">
      <c r="A225" s="266" t="s">
        <v>337</v>
      </c>
      <c r="B225" s="88"/>
      <c r="C225" s="87"/>
      <c r="D225" s="88"/>
      <c r="E225" s="88"/>
      <c r="F225" s="88"/>
      <c r="G225" s="89"/>
      <c r="H225" s="90"/>
      <c r="I225" s="137"/>
      <c r="J225" s="90"/>
      <c r="K225" s="91">
        <f t="shared" si="3"/>
        <v>0</v>
      </c>
    </row>
    <row r="226" spans="1:11" s="263" customFormat="1" x14ac:dyDescent="0.3">
      <c r="A226" s="266" t="s">
        <v>339</v>
      </c>
      <c r="B226" s="88"/>
      <c r="C226" s="87"/>
      <c r="D226" s="88"/>
      <c r="E226" s="88"/>
      <c r="F226" s="88"/>
      <c r="G226" s="89"/>
      <c r="H226" s="90"/>
      <c r="I226" s="137"/>
      <c r="J226" s="90"/>
      <c r="K226" s="91">
        <f t="shared" si="3"/>
        <v>0</v>
      </c>
    </row>
    <row r="227" spans="1:11" s="263" customFormat="1" x14ac:dyDescent="0.3">
      <c r="A227" s="266" t="s">
        <v>340</v>
      </c>
      <c r="B227" s="88"/>
      <c r="C227" s="87"/>
      <c r="D227" s="88"/>
      <c r="E227" s="88"/>
      <c r="F227" s="88"/>
      <c r="G227" s="89"/>
      <c r="H227" s="90"/>
      <c r="I227" s="137"/>
      <c r="J227" s="90"/>
      <c r="K227" s="91">
        <f t="shared" si="3"/>
        <v>0</v>
      </c>
    </row>
    <row r="228" spans="1:11" s="263" customFormat="1" x14ac:dyDescent="0.3">
      <c r="A228" s="266" t="s">
        <v>341</v>
      </c>
      <c r="B228" s="88"/>
      <c r="C228" s="87"/>
      <c r="D228" s="88"/>
      <c r="E228" s="88"/>
      <c r="F228" s="88"/>
      <c r="G228" s="89"/>
      <c r="H228" s="90"/>
      <c r="I228" s="137"/>
      <c r="J228" s="90"/>
      <c r="K228" s="91">
        <f t="shared" si="3"/>
        <v>0</v>
      </c>
    </row>
    <row r="229" spans="1:11" s="263" customFormat="1" x14ac:dyDescent="0.3">
      <c r="A229" s="266" t="s">
        <v>342</v>
      </c>
      <c r="B229" s="88"/>
      <c r="C229" s="87"/>
      <c r="D229" s="88"/>
      <c r="E229" s="88"/>
      <c r="F229" s="88"/>
      <c r="G229" s="89"/>
      <c r="H229" s="90"/>
      <c r="I229" s="137"/>
      <c r="J229" s="90"/>
      <c r="K229" s="91">
        <f t="shared" si="3"/>
        <v>0</v>
      </c>
    </row>
    <row r="230" spans="1:11" s="263" customFormat="1" x14ac:dyDescent="0.3">
      <c r="A230" s="266" t="s">
        <v>343</v>
      </c>
      <c r="B230" s="88">
        <v>25</v>
      </c>
      <c r="C230" s="87">
        <v>3</v>
      </c>
      <c r="D230" s="88">
        <v>0</v>
      </c>
      <c r="E230" s="88">
        <v>0</v>
      </c>
      <c r="F230" s="88">
        <v>84</v>
      </c>
      <c r="G230" s="89">
        <v>4</v>
      </c>
      <c r="H230" s="90">
        <v>2</v>
      </c>
      <c r="I230" s="137">
        <v>9</v>
      </c>
      <c r="J230" s="90">
        <v>3</v>
      </c>
      <c r="K230" s="91">
        <f t="shared" si="3"/>
        <v>127</v>
      </c>
    </row>
    <row r="231" spans="1:11" s="263" customFormat="1" x14ac:dyDescent="0.3">
      <c r="A231" s="266" t="s">
        <v>344</v>
      </c>
      <c r="B231" s="88"/>
      <c r="C231" s="87"/>
      <c r="D231" s="88"/>
      <c r="E231" s="88"/>
      <c r="F231" s="88"/>
      <c r="G231" s="89"/>
      <c r="H231" s="90"/>
      <c r="I231" s="137"/>
      <c r="J231" s="90"/>
      <c r="K231" s="91">
        <f t="shared" si="3"/>
        <v>0</v>
      </c>
    </row>
    <row r="232" spans="1:11" s="263" customFormat="1" x14ac:dyDescent="0.3">
      <c r="A232" s="266" t="s">
        <v>345</v>
      </c>
      <c r="B232" s="88"/>
      <c r="C232" s="87"/>
      <c r="D232" s="88"/>
      <c r="E232" s="88"/>
      <c r="F232" s="88"/>
      <c r="G232" s="89"/>
      <c r="H232" s="90"/>
      <c r="I232" s="137"/>
      <c r="J232" s="90"/>
      <c r="K232" s="91">
        <f t="shared" si="3"/>
        <v>0</v>
      </c>
    </row>
    <row r="233" spans="1:11" s="263" customFormat="1" x14ac:dyDescent="0.3">
      <c r="A233" s="266" t="s">
        <v>346</v>
      </c>
      <c r="B233" s="88">
        <v>3</v>
      </c>
      <c r="C233" s="87"/>
      <c r="D233" s="88">
        <v>0</v>
      </c>
      <c r="E233" s="88"/>
      <c r="F233" s="88"/>
      <c r="G233" s="89">
        <v>2</v>
      </c>
      <c r="H233" s="90"/>
      <c r="I233" s="137"/>
      <c r="J233" s="90"/>
      <c r="K233" s="91">
        <f t="shared" si="3"/>
        <v>5</v>
      </c>
    </row>
    <row r="234" spans="1:11" s="263" customFormat="1" x14ac:dyDescent="0.3">
      <c r="A234" s="266" t="s">
        <v>347</v>
      </c>
      <c r="B234" s="88">
        <v>1</v>
      </c>
      <c r="C234" s="87"/>
      <c r="D234" s="88">
        <v>0</v>
      </c>
      <c r="E234" s="88"/>
      <c r="F234" s="88"/>
      <c r="G234" s="89"/>
      <c r="H234" s="90"/>
      <c r="I234" s="137"/>
      <c r="J234" s="90"/>
      <c r="K234" s="91">
        <f t="shared" si="3"/>
        <v>1</v>
      </c>
    </row>
    <row r="235" spans="1:11" s="263" customFormat="1" x14ac:dyDescent="0.3">
      <c r="A235" s="266" t="s">
        <v>349</v>
      </c>
      <c r="B235" s="88">
        <v>1</v>
      </c>
      <c r="C235" s="87"/>
      <c r="D235" s="88">
        <v>0</v>
      </c>
      <c r="E235" s="88"/>
      <c r="F235" s="88"/>
      <c r="G235" s="89"/>
      <c r="H235" s="90"/>
      <c r="I235" s="137"/>
      <c r="J235" s="90"/>
      <c r="K235" s="91">
        <f t="shared" si="3"/>
        <v>1</v>
      </c>
    </row>
    <row r="236" spans="1:11" s="263" customFormat="1" x14ac:dyDescent="0.3">
      <c r="A236" s="266" t="s">
        <v>200</v>
      </c>
      <c r="B236" s="88"/>
      <c r="C236" s="87"/>
      <c r="D236" s="88"/>
      <c r="E236" s="88"/>
      <c r="F236" s="88"/>
      <c r="G236" s="89"/>
      <c r="H236" s="90"/>
      <c r="I236" s="137"/>
      <c r="J236" s="90"/>
      <c r="K236" s="91">
        <f t="shared" si="3"/>
        <v>0</v>
      </c>
    </row>
    <row r="237" spans="1:11" s="263" customFormat="1" x14ac:dyDescent="0.3">
      <c r="A237" s="266" t="s">
        <v>372</v>
      </c>
      <c r="B237" s="88"/>
      <c r="C237" s="87"/>
      <c r="D237" s="88"/>
      <c r="E237" s="88"/>
      <c r="F237" s="88"/>
      <c r="G237" s="89"/>
      <c r="H237" s="90"/>
      <c r="I237" s="137"/>
      <c r="J237" s="90"/>
      <c r="K237" s="91">
        <f t="shared" si="3"/>
        <v>0</v>
      </c>
    </row>
    <row r="238" spans="1:11" s="263" customFormat="1" x14ac:dyDescent="0.3">
      <c r="A238" s="266" t="s">
        <v>350</v>
      </c>
      <c r="B238" s="88"/>
      <c r="C238" s="87"/>
      <c r="D238" s="88"/>
      <c r="E238" s="88">
        <v>0</v>
      </c>
      <c r="F238" s="88">
        <v>2</v>
      </c>
      <c r="G238" s="89"/>
      <c r="H238" s="90"/>
      <c r="I238" s="137"/>
      <c r="J238" s="90"/>
      <c r="K238" s="91">
        <f t="shared" si="3"/>
        <v>2</v>
      </c>
    </row>
    <row r="239" spans="1:11" s="263" customFormat="1" x14ac:dyDescent="0.3">
      <c r="A239" s="266" t="s">
        <v>353</v>
      </c>
      <c r="B239" s="88"/>
      <c r="C239" s="87"/>
      <c r="D239" s="88"/>
      <c r="E239" s="88"/>
      <c r="F239" s="88"/>
      <c r="G239" s="89"/>
      <c r="H239" s="90"/>
      <c r="I239" s="137"/>
      <c r="J239" s="90"/>
      <c r="K239" s="91">
        <f t="shared" si="3"/>
        <v>0</v>
      </c>
    </row>
    <row r="240" spans="1:11" s="263" customFormat="1" x14ac:dyDescent="0.3">
      <c r="A240" s="266" t="s">
        <v>352</v>
      </c>
      <c r="B240" s="88"/>
      <c r="C240" s="87"/>
      <c r="D240" s="88"/>
      <c r="E240" s="88"/>
      <c r="F240" s="88"/>
      <c r="G240" s="89"/>
      <c r="H240" s="90"/>
      <c r="I240" s="137"/>
      <c r="J240" s="90"/>
      <c r="K240" s="91">
        <f t="shared" si="3"/>
        <v>0</v>
      </c>
    </row>
    <row r="241" spans="1:13" s="263" customFormat="1" x14ac:dyDescent="0.3">
      <c r="A241" s="266" t="s">
        <v>356</v>
      </c>
      <c r="B241" s="88"/>
      <c r="C241" s="87"/>
      <c r="D241" s="88"/>
      <c r="E241" s="88"/>
      <c r="F241" s="88"/>
      <c r="G241" s="89"/>
      <c r="H241" s="90"/>
      <c r="I241" s="137"/>
      <c r="J241" s="90"/>
      <c r="K241" s="91">
        <f t="shared" si="3"/>
        <v>0</v>
      </c>
    </row>
    <row r="242" spans="1:13" s="263" customFormat="1" x14ac:dyDescent="0.3">
      <c r="A242" s="266" t="s">
        <v>357</v>
      </c>
      <c r="B242" s="88">
        <v>1</v>
      </c>
      <c r="C242" s="87"/>
      <c r="D242" s="88">
        <v>0</v>
      </c>
      <c r="E242" s="88">
        <v>2</v>
      </c>
      <c r="F242" s="88">
        <v>25</v>
      </c>
      <c r="G242" s="89">
        <v>1</v>
      </c>
      <c r="H242" s="90"/>
      <c r="I242" s="137">
        <v>2</v>
      </c>
      <c r="J242" s="90">
        <v>2</v>
      </c>
      <c r="K242" s="91">
        <f t="shared" si="3"/>
        <v>31</v>
      </c>
    </row>
    <row r="243" spans="1:13" s="263" customFormat="1" x14ac:dyDescent="0.3">
      <c r="A243" s="266" t="s">
        <v>358</v>
      </c>
      <c r="B243" s="88"/>
      <c r="C243" s="87"/>
      <c r="D243" s="88"/>
      <c r="E243" s="88"/>
      <c r="F243" s="88"/>
      <c r="G243" s="89"/>
      <c r="H243" s="90"/>
      <c r="I243" s="137"/>
      <c r="J243" s="90"/>
      <c r="K243" s="91">
        <f t="shared" si="3"/>
        <v>0</v>
      </c>
    </row>
    <row r="244" spans="1:13" s="263" customFormat="1" x14ac:dyDescent="0.3">
      <c r="A244" s="266" t="s">
        <v>360</v>
      </c>
      <c r="B244" s="88"/>
      <c r="C244" s="87"/>
      <c r="D244" s="88"/>
      <c r="E244" s="88"/>
      <c r="F244" s="88"/>
      <c r="G244" s="89"/>
      <c r="H244" s="90"/>
      <c r="I244" s="137"/>
      <c r="J244" s="90"/>
      <c r="K244" s="91">
        <f t="shared" si="3"/>
        <v>0</v>
      </c>
    </row>
    <row r="245" spans="1:13" s="263" customFormat="1" x14ac:dyDescent="0.3">
      <c r="A245" s="266" t="s">
        <v>361</v>
      </c>
      <c r="B245" s="88"/>
      <c r="C245" s="87"/>
      <c r="D245" s="88"/>
      <c r="E245" s="88"/>
      <c r="F245" s="88"/>
      <c r="G245" s="89"/>
      <c r="H245" s="90"/>
      <c r="I245" s="137"/>
      <c r="J245" s="90"/>
      <c r="K245" s="91">
        <f t="shared" si="3"/>
        <v>0</v>
      </c>
    </row>
    <row r="246" spans="1:13" s="263" customFormat="1" x14ac:dyDescent="0.3">
      <c r="A246" s="266" t="s">
        <v>362</v>
      </c>
      <c r="B246" s="88"/>
      <c r="C246" s="87"/>
      <c r="D246" s="88"/>
      <c r="E246" s="88">
        <v>0</v>
      </c>
      <c r="F246" s="88">
        <v>30</v>
      </c>
      <c r="G246" s="89">
        <v>2</v>
      </c>
      <c r="H246" s="90">
        <v>13</v>
      </c>
      <c r="I246" s="137"/>
      <c r="J246" s="90"/>
      <c r="K246" s="91">
        <f t="shared" si="3"/>
        <v>45</v>
      </c>
    </row>
    <row r="247" spans="1:13" s="263" customFormat="1" x14ac:dyDescent="0.3">
      <c r="A247" s="266" t="s">
        <v>363</v>
      </c>
      <c r="B247" s="88"/>
      <c r="C247" s="87"/>
      <c r="D247" s="88"/>
      <c r="E247" s="88"/>
      <c r="F247" s="88"/>
      <c r="G247" s="89"/>
      <c r="H247" s="90"/>
      <c r="I247" s="137"/>
      <c r="J247" s="90"/>
      <c r="K247" s="91">
        <f t="shared" si="3"/>
        <v>0</v>
      </c>
    </row>
    <row r="248" spans="1:13" s="263" customFormat="1" x14ac:dyDescent="0.3">
      <c r="A248" s="266" t="s">
        <v>141</v>
      </c>
      <c r="B248" s="88"/>
      <c r="C248" s="87"/>
      <c r="D248" s="88"/>
      <c r="E248" s="88"/>
      <c r="F248" s="88"/>
      <c r="G248" s="89"/>
      <c r="H248" s="90"/>
      <c r="I248" s="137"/>
      <c r="J248" s="90"/>
      <c r="K248" s="91">
        <f t="shared" si="3"/>
        <v>0</v>
      </c>
    </row>
    <row r="249" spans="1:13" s="263" customFormat="1" x14ac:dyDescent="0.3">
      <c r="A249" s="266" t="s">
        <v>237</v>
      </c>
      <c r="B249" s="88"/>
      <c r="C249" s="87"/>
      <c r="D249" s="88"/>
      <c r="E249" s="88"/>
      <c r="F249" s="88"/>
      <c r="G249" s="89"/>
      <c r="H249" s="90"/>
      <c r="I249" s="137"/>
      <c r="J249" s="90"/>
      <c r="K249" s="91">
        <f t="shared" si="3"/>
        <v>0</v>
      </c>
    </row>
    <row r="250" spans="1:13" s="263" customFormat="1" x14ac:dyDescent="0.3">
      <c r="A250" s="266" t="s">
        <v>289</v>
      </c>
      <c r="B250" s="88"/>
      <c r="C250" s="87"/>
      <c r="D250" s="88"/>
      <c r="E250" s="88"/>
      <c r="F250" s="88"/>
      <c r="G250" s="89"/>
      <c r="H250" s="90"/>
      <c r="I250" s="137"/>
      <c r="J250" s="90"/>
      <c r="K250" s="91">
        <f t="shared" si="3"/>
        <v>0</v>
      </c>
    </row>
    <row r="251" spans="1:13" s="263" customFormat="1" x14ac:dyDescent="0.3">
      <c r="A251" s="266" t="s">
        <v>365</v>
      </c>
      <c r="B251" s="88"/>
      <c r="C251" s="87"/>
      <c r="D251" s="88"/>
      <c r="E251" s="88"/>
      <c r="F251" s="88"/>
      <c r="G251" s="89"/>
      <c r="H251" s="90"/>
      <c r="I251" s="137"/>
      <c r="J251" s="90"/>
      <c r="K251" s="91">
        <f t="shared" si="3"/>
        <v>0</v>
      </c>
    </row>
    <row r="252" spans="1:13" s="263" customFormat="1" x14ac:dyDescent="0.3">
      <c r="A252" s="266" t="s">
        <v>313</v>
      </c>
      <c r="B252" s="88"/>
      <c r="C252" s="87"/>
      <c r="D252" s="88"/>
      <c r="E252" s="88"/>
      <c r="F252" s="88"/>
      <c r="G252" s="89"/>
      <c r="H252" s="90"/>
      <c r="I252" s="137"/>
      <c r="J252" s="90"/>
      <c r="K252" s="91">
        <f t="shared" si="3"/>
        <v>0</v>
      </c>
    </row>
    <row r="253" spans="1:13" s="263" customFormat="1" x14ac:dyDescent="0.3">
      <c r="A253" s="266" t="s">
        <v>367</v>
      </c>
      <c r="B253" s="88"/>
      <c r="C253" s="87"/>
      <c r="D253" s="88"/>
      <c r="E253" s="88"/>
      <c r="F253" s="88"/>
      <c r="G253" s="89"/>
      <c r="H253" s="90"/>
      <c r="I253" s="137"/>
      <c r="J253" s="90"/>
      <c r="K253" s="91">
        <f t="shared" si="3"/>
        <v>0</v>
      </c>
    </row>
    <row r="254" spans="1:13" s="263" customFormat="1" x14ac:dyDescent="0.3">
      <c r="A254" s="266" t="s">
        <v>370</v>
      </c>
      <c r="B254" s="88"/>
      <c r="C254" s="87"/>
      <c r="D254" s="88"/>
      <c r="E254" s="88">
        <v>11</v>
      </c>
      <c r="F254" s="88">
        <v>11</v>
      </c>
      <c r="G254" s="89">
        <v>7</v>
      </c>
      <c r="H254" s="90"/>
      <c r="I254" s="137">
        <v>2</v>
      </c>
      <c r="J254" s="90"/>
      <c r="K254" s="91">
        <f t="shared" ref="K254:K260" si="4">SUM(B254,F254:J254)</f>
        <v>20</v>
      </c>
    </row>
    <row r="255" spans="1:13" x14ac:dyDescent="0.3">
      <c r="A255" s="266" t="s">
        <v>373</v>
      </c>
      <c r="B255" s="88"/>
      <c r="C255" s="87"/>
      <c r="D255" s="88"/>
      <c r="E255" s="88"/>
      <c r="F255" s="88"/>
      <c r="G255" s="89"/>
      <c r="H255" s="90"/>
      <c r="I255" s="137"/>
      <c r="J255" s="90"/>
      <c r="K255" s="91">
        <f t="shared" si="4"/>
        <v>0</v>
      </c>
      <c r="M255" s="263"/>
    </row>
    <row r="256" spans="1:13" x14ac:dyDescent="0.3">
      <c r="A256" s="266" t="s">
        <v>517</v>
      </c>
      <c r="B256" s="88"/>
      <c r="C256" s="87"/>
      <c r="D256" s="88"/>
      <c r="E256" s="88"/>
      <c r="F256" s="88"/>
      <c r="G256" s="89"/>
      <c r="H256" s="90"/>
      <c r="I256" s="137"/>
      <c r="J256" s="90"/>
      <c r="K256" s="91">
        <f t="shared" si="4"/>
        <v>0</v>
      </c>
      <c r="M256" s="263"/>
    </row>
    <row r="257" spans="1:13" x14ac:dyDescent="0.3">
      <c r="A257" s="266" t="s">
        <v>375</v>
      </c>
      <c r="B257" s="88"/>
      <c r="C257" s="87"/>
      <c r="D257" s="88"/>
      <c r="E257" s="88"/>
      <c r="F257" s="88"/>
      <c r="G257" s="89"/>
      <c r="H257" s="90"/>
      <c r="I257" s="137"/>
      <c r="J257" s="90"/>
      <c r="K257" s="91">
        <f t="shared" si="4"/>
        <v>0</v>
      </c>
    </row>
    <row r="258" spans="1:13" x14ac:dyDescent="0.3">
      <c r="A258" s="266" t="s">
        <v>209</v>
      </c>
      <c r="B258" s="88"/>
      <c r="C258" s="87"/>
      <c r="D258" s="88"/>
      <c r="E258" s="88"/>
      <c r="F258" s="88"/>
      <c r="G258" s="89"/>
      <c r="H258" s="90"/>
      <c r="I258" s="137"/>
      <c r="J258" s="90"/>
      <c r="K258" s="91">
        <f t="shared" si="4"/>
        <v>0</v>
      </c>
    </row>
    <row r="259" spans="1:13" x14ac:dyDescent="0.3">
      <c r="A259" s="266" t="s">
        <v>258</v>
      </c>
      <c r="B259" s="88"/>
      <c r="C259" s="87"/>
      <c r="D259" s="88"/>
      <c r="E259" s="88"/>
      <c r="F259" s="88"/>
      <c r="G259" s="89"/>
      <c r="H259" s="90"/>
      <c r="I259" s="137"/>
      <c r="J259" s="90"/>
      <c r="K259" s="91">
        <f t="shared" si="4"/>
        <v>0</v>
      </c>
    </row>
    <row r="260" spans="1:13" x14ac:dyDescent="0.3">
      <c r="A260" s="266" t="s">
        <v>54</v>
      </c>
      <c r="B260" s="88"/>
      <c r="C260" s="87"/>
      <c r="D260" s="88"/>
      <c r="E260" s="88"/>
      <c r="F260" s="88"/>
      <c r="G260" s="89"/>
      <c r="H260" s="90"/>
      <c r="I260" s="137"/>
      <c r="J260" s="90"/>
      <c r="K260" s="91">
        <f t="shared" si="4"/>
        <v>0</v>
      </c>
    </row>
    <row r="261" spans="1:13" ht="14.4" thickBot="1" x14ac:dyDescent="0.35">
      <c r="A261" s="267" t="s">
        <v>75</v>
      </c>
      <c r="B261" s="268">
        <f>SUM(B4:B260)</f>
        <v>210</v>
      </c>
      <c r="C261" s="269">
        <f t="shared" ref="C261:J261" si="5">SUM(C4:C260)</f>
        <v>7</v>
      </c>
      <c r="D261" s="269">
        <f t="shared" si="5"/>
        <v>1</v>
      </c>
      <c r="E261" s="269">
        <f t="shared" si="5"/>
        <v>20</v>
      </c>
      <c r="F261" s="270">
        <f t="shared" si="5"/>
        <v>340</v>
      </c>
      <c r="G261" s="107">
        <f t="shared" si="5"/>
        <v>105</v>
      </c>
      <c r="H261" s="219">
        <f t="shared" si="5"/>
        <v>207</v>
      </c>
      <c r="I261" s="271">
        <f t="shared" si="5"/>
        <v>27</v>
      </c>
      <c r="J261" s="219">
        <f t="shared" si="5"/>
        <v>50</v>
      </c>
      <c r="K261" s="272">
        <f>SUM(K4:K260)</f>
        <v>939</v>
      </c>
    </row>
    <row r="263" spans="1:13" ht="30" customHeight="1" x14ac:dyDescent="0.3">
      <c r="A263" s="476" t="s">
        <v>560</v>
      </c>
      <c r="B263" s="476"/>
      <c r="C263" s="476"/>
      <c r="D263" s="476"/>
      <c r="E263" s="476"/>
      <c r="F263" s="476"/>
      <c r="G263" s="476"/>
      <c r="H263" s="476"/>
      <c r="I263" s="476"/>
      <c r="J263" s="476"/>
      <c r="K263" s="476"/>
    </row>
    <row r="264" spans="1:13" ht="15" customHeight="1" x14ac:dyDescent="0.3">
      <c r="A264" s="476" t="s">
        <v>561</v>
      </c>
      <c r="B264" s="476"/>
      <c r="C264" s="476"/>
      <c r="D264" s="476"/>
      <c r="E264" s="476"/>
      <c r="F264" s="476"/>
      <c r="G264" s="476"/>
      <c r="H264" s="476"/>
      <c r="I264" s="476"/>
      <c r="J264" s="476"/>
      <c r="K264" s="476"/>
      <c r="M264" s="263"/>
    </row>
    <row r="265" spans="1:13" ht="25.5" customHeight="1" x14ac:dyDescent="0.3">
      <c r="A265" s="476" t="s">
        <v>562</v>
      </c>
      <c r="B265" s="476"/>
      <c r="C265" s="476"/>
      <c r="D265" s="476"/>
      <c r="E265" s="476"/>
      <c r="F265" s="476"/>
      <c r="G265" s="476"/>
      <c r="H265" s="476"/>
      <c r="I265" s="476"/>
      <c r="J265" s="476"/>
      <c r="K265" s="476"/>
      <c r="M265" s="263"/>
    </row>
    <row r="266" spans="1:13" ht="15" customHeight="1" x14ac:dyDescent="0.3">
      <c r="A266" s="476" t="s">
        <v>563</v>
      </c>
      <c r="B266" s="476"/>
      <c r="C266" s="476"/>
      <c r="D266" s="476"/>
      <c r="E266" s="476"/>
      <c r="F266" s="476"/>
      <c r="G266" s="476"/>
      <c r="H266" s="476"/>
      <c r="I266" s="476"/>
      <c r="J266" s="476"/>
      <c r="K266" s="476"/>
      <c r="M266" s="263"/>
    </row>
    <row r="267" spans="1:13" ht="26.25" customHeight="1" x14ac:dyDescent="0.3">
      <c r="A267" s="419" t="s">
        <v>541</v>
      </c>
      <c r="B267" s="419"/>
      <c r="C267" s="419"/>
      <c r="D267" s="419"/>
      <c r="E267" s="419"/>
      <c r="F267" s="419"/>
      <c r="G267" s="419"/>
      <c r="H267" s="419"/>
      <c r="I267" s="419"/>
      <c r="J267" s="419"/>
      <c r="K267" s="419"/>
    </row>
    <row r="268" spans="1:13" ht="26.25" customHeight="1" x14ac:dyDescent="0.3">
      <c r="A268" s="419" t="s">
        <v>397</v>
      </c>
      <c r="B268" s="419"/>
      <c r="C268" s="419"/>
      <c r="D268" s="419"/>
      <c r="E268" s="419"/>
      <c r="F268" s="419"/>
      <c r="G268" s="419"/>
      <c r="H268" s="419"/>
      <c r="I268" s="419"/>
      <c r="J268" s="419"/>
      <c r="K268" s="419"/>
    </row>
    <row r="269" spans="1:13" ht="25.5" customHeight="1" x14ac:dyDescent="0.3">
      <c r="A269" s="419" t="s">
        <v>535</v>
      </c>
      <c r="B269" s="419"/>
      <c r="C269" s="419"/>
      <c r="D269" s="419"/>
      <c r="E269" s="419"/>
      <c r="F269" s="419"/>
      <c r="G269" s="419"/>
      <c r="H269" s="419"/>
      <c r="I269" s="419"/>
      <c r="J269" s="419"/>
      <c r="K269" s="419"/>
    </row>
  </sheetData>
  <sortState ref="A4:A259">
    <sortCondition ref="A4:A259"/>
  </sortState>
  <mergeCells count="15">
    <mergeCell ref="A269:K269"/>
    <mergeCell ref="A268:K268"/>
    <mergeCell ref="A1:K1"/>
    <mergeCell ref="G2:G3"/>
    <mergeCell ref="H2:H3"/>
    <mergeCell ref="I2:I3"/>
    <mergeCell ref="J2:J3"/>
    <mergeCell ref="K2:K3"/>
    <mergeCell ref="A263:K263"/>
    <mergeCell ref="A264:K264"/>
    <mergeCell ref="A265:K265"/>
    <mergeCell ref="A266:K266"/>
    <mergeCell ref="A267:K267"/>
    <mergeCell ref="B2:D2"/>
    <mergeCell ref="E2:F2"/>
  </mergeCell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34">
    <tabColor theme="6"/>
  </sheetPr>
  <dimension ref="A1:G15"/>
  <sheetViews>
    <sheetView workbookViewId="0">
      <selection activeCell="C19" sqref="C19"/>
    </sheetView>
  </sheetViews>
  <sheetFormatPr defaultColWidth="9.109375" defaultRowHeight="13.8" x14ac:dyDescent="0.3"/>
  <cols>
    <col min="1" max="1" width="26.77734375" style="2" customWidth="1"/>
    <col min="2" max="4" width="15.33203125" style="1" customWidth="1"/>
    <col min="5" max="5" width="14.44140625" style="1" customWidth="1"/>
    <col min="6" max="16384" width="9.109375" style="1"/>
  </cols>
  <sheetData>
    <row r="1" spans="1:7" ht="42.75" customHeight="1" x14ac:dyDescent="0.3">
      <c r="A1" s="528" t="s">
        <v>536</v>
      </c>
      <c r="B1" s="530"/>
      <c r="C1" s="530"/>
      <c r="D1" s="530"/>
      <c r="E1" s="531"/>
      <c r="G1" s="62"/>
    </row>
    <row r="2" spans="1:7" s="4" customFormat="1" ht="15" customHeight="1" x14ac:dyDescent="0.3">
      <c r="A2" s="556" t="s">
        <v>583</v>
      </c>
      <c r="B2" s="392" t="s">
        <v>104</v>
      </c>
      <c r="C2" s="394"/>
      <c r="D2" s="392" t="s">
        <v>420</v>
      </c>
      <c r="E2" s="558"/>
    </row>
    <row r="3" spans="1:7" s="4" customFormat="1" ht="15" customHeight="1" x14ac:dyDescent="0.3">
      <c r="A3" s="557"/>
      <c r="B3" s="284" t="s">
        <v>522</v>
      </c>
      <c r="C3" s="284" t="s">
        <v>523</v>
      </c>
      <c r="D3" s="284" t="s">
        <v>522</v>
      </c>
      <c r="E3" s="246" t="s">
        <v>523</v>
      </c>
    </row>
    <row r="4" spans="1:7" s="5" customFormat="1" ht="16.2" customHeight="1" x14ac:dyDescent="0.3">
      <c r="A4" s="349" t="s">
        <v>576</v>
      </c>
      <c r="B4" s="77">
        <v>1</v>
      </c>
      <c r="C4" s="253">
        <v>0</v>
      </c>
      <c r="D4" s="253">
        <v>8</v>
      </c>
      <c r="E4" s="298">
        <v>0</v>
      </c>
    </row>
    <row r="5" spans="1:7" s="5" customFormat="1" ht="16.2" customHeight="1" x14ac:dyDescent="0.3">
      <c r="A5" s="349" t="s">
        <v>584</v>
      </c>
      <c r="B5" s="77">
        <v>1</v>
      </c>
      <c r="C5" s="253">
        <v>1</v>
      </c>
      <c r="D5" s="253">
        <v>0</v>
      </c>
      <c r="E5" s="298">
        <v>0</v>
      </c>
    </row>
    <row r="6" spans="1:7" s="5" customFormat="1" ht="16.2" customHeight="1" x14ac:dyDescent="0.3">
      <c r="A6" s="349" t="s">
        <v>574</v>
      </c>
      <c r="B6" s="77">
        <v>0</v>
      </c>
      <c r="C6" s="253">
        <v>0</v>
      </c>
      <c r="D6" s="253">
        <v>0</v>
      </c>
      <c r="E6" s="298">
        <v>0</v>
      </c>
    </row>
    <row r="7" spans="1:7" ht="16.2" customHeight="1" x14ac:dyDescent="0.3">
      <c r="A7" s="349" t="s">
        <v>580</v>
      </c>
      <c r="B7" s="77">
        <v>10</v>
      </c>
      <c r="C7" s="253">
        <v>0</v>
      </c>
      <c r="D7" s="253">
        <v>4</v>
      </c>
      <c r="E7" s="298">
        <v>0</v>
      </c>
    </row>
    <row r="8" spans="1:7" ht="16.2" customHeight="1" x14ac:dyDescent="0.3">
      <c r="A8" s="349" t="s">
        <v>577</v>
      </c>
      <c r="B8" s="77">
        <v>2</v>
      </c>
      <c r="C8" s="253">
        <v>0</v>
      </c>
      <c r="D8" s="253">
        <v>0</v>
      </c>
      <c r="E8" s="298">
        <v>1</v>
      </c>
    </row>
    <row r="9" spans="1:7" ht="16.2" customHeight="1" x14ac:dyDescent="0.3">
      <c r="A9" s="349" t="s">
        <v>578</v>
      </c>
      <c r="B9" s="77">
        <v>2</v>
      </c>
      <c r="C9" s="253">
        <v>0</v>
      </c>
      <c r="D9" s="253">
        <v>2</v>
      </c>
      <c r="E9" s="298">
        <v>0</v>
      </c>
    </row>
    <row r="10" spans="1:7" ht="16.2" customHeight="1" x14ac:dyDescent="0.3">
      <c r="A10" s="349" t="s">
        <v>604</v>
      </c>
      <c r="B10" s="77">
        <v>1</v>
      </c>
      <c r="C10" s="253">
        <v>0</v>
      </c>
      <c r="D10" s="253">
        <v>1</v>
      </c>
      <c r="E10" s="298">
        <v>0</v>
      </c>
    </row>
    <row r="11" spans="1:7" ht="14.4" thickBot="1" x14ac:dyDescent="0.35">
      <c r="A11" s="22" t="s">
        <v>75</v>
      </c>
      <c r="B11" s="260">
        <f>SUM(B4:B10)</f>
        <v>17</v>
      </c>
      <c r="C11" s="260">
        <f>SUM(C4:C10)</f>
        <v>1</v>
      </c>
      <c r="D11" s="260">
        <f>SUM(D4:D10)</f>
        <v>15</v>
      </c>
      <c r="E11" s="219">
        <f>SUM(E4:E10)</f>
        <v>1</v>
      </c>
    </row>
    <row r="12" spans="1:7" x14ac:dyDescent="0.3">
      <c r="A12" s="256"/>
      <c r="B12" s="256"/>
      <c r="C12" s="256"/>
      <c r="D12" s="256"/>
      <c r="E12" s="256"/>
    </row>
    <row r="13" spans="1:7" x14ac:dyDescent="0.3">
      <c r="A13" s="80" t="s">
        <v>128</v>
      </c>
      <c r="B13" s="80"/>
      <c r="C13" s="80"/>
      <c r="D13" s="80"/>
      <c r="E13" s="80"/>
    </row>
    <row r="14" spans="1:7" x14ac:dyDescent="0.3">
      <c r="A14" s="419" t="s">
        <v>421</v>
      </c>
      <c r="B14" s="419"/>
      <c r="C14" s="419"/>
      <c r="D14" s="419"/>
      <c r="E14" s="419"/>
    </row>
    <row r="15" spans="1:7" x14ac:dyDescent="0.3">
      <c r="A15" s="419" t="s">
        <v>527</v>
      </c>
      <c r="B15" s="419"/>
      <c r="C15" s="419"/>
      <c r="D15" s="419"/>
      <c r="E15" s="419"/>
    </row>
  </sheetData>
  <mergeCells count="6">
    <mergeCell ref="A14:E14"/>
    <mergeCell ref="A15:E15"/>
    <mergeCell ref="A1:E1"/>
    <mergeCell ref="A2:A3"/>
    <mergeCell ref="B2:C2"/>
    <mergeCell ref="D2:E2"/>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6"/>
  </sheetPr>
  <dimension ref="A1:H17"/>
  <sheetViews>
    <sheetView workbookViewId="0">
      <selection activeCell="A12" sqref="A12"/>
    </sheetView>
  </sheetViews>
  <sheetFormatPr defaultColWidth="9.109375" defaultRowHeight="13.8" x14ac:dyDescent="0.3"/>
  <cols>
    <col min="1" max="1" width="40.6640625" style="2" customWidth="1"/>
    <col min="2" max="2" width="17.6640625" style="37" customWidth="1"/>
    <col min="3" max="3" width="10.77734375" style="37" customWidth="1"/>
    <col min="4" max="4" width="10" style="37" customWidth="1"/>
    <col min="5" max="5" width="11.33203125" style="37" customWidth="1"/>
    <col min="6" max="6" width="10" style="37" customWidth="1"/>
    <col min="7" max="7" width="10.77734375" style="37" customWidth="1"/>
    <col min="8" max="8" width="10" style="1" customWidth="1"/>
    <col min="9" max="16384" width="9.109375" style="1"/>
  </cols>
  <sheetData>
    <row r="1" spans="1:8" ht="42.75" customHeight="1" thickBot="1" x14ac:dyDescent="0.35">
      <c r="A1" s="559" t="s">
        <v>437</v>
      </c>
      <c r="B1" s="560"/>
      <c r="C1" s="561"/>
      <c r="D1" s="561"/>
      <c r="E1" s="561"/>
      <c r="F1" s="561"/>
      <c r="G1" s="561"/>
      <c r="H1" s="562"/>
    </row>
    <row r="2" spans="1:8" s="4" customFormat="1" ht="13.8" customHeight="1" x14ac:dyDescent="0.3">
      <c r="A2" s="486" t="s">
        <v>583</v>
      </c>
      <c r="B2" s="564" t="s">
        <v>438</v>
      </c>
      <c r="C2" s="566" t="s">
        <v>429</v>
      </c>
      <c r="D2" s="567"/>
      <c r="E2" s="567"/>
      <c r="F2" s="567"/>
      <c r="G2" s="567"/>
      <c r="H2" s="568"/>
    </row>
    <row r="3" spans="1:8" s="4" customFormat="1" ht="13.8" customHeight="1" x14ac:dyDescent="0.3">
      <c r="A3" s="486"/>
      <c r="B3" s="564"/>
      <c r="C3" s="532" t="s">
        <v>0</v>
      </c>
      <c r="D3" s="534"/>
      <c r="E3" s="532" t="s">
        <v>2</v>
      </c>
      <c r="F3" s="534"/>
      <c r="G3" s="532" t="s">
        <v>1</v>
      </c>
      <c r="H3" s="569"/>
    </row>
    <row r="4" spans="1:8" s="4" customFormat="1" ht="39" customHeight="1" x14ac:dyDescent="0.3">
      <c r="A4" s="563"/>
      <c r="B4" s="565"/>
      <c r="C4" s="249" t="s">
        <v>515</v>
      </c>
      <c r="D4" s="249" t="s">
        <v>516</v>
      </c>
      <c r="E4" s="249" t="s">
        <v>515</v>
      </c>
      <c r="F4" s="249" t="s">
        <v>516</v>
      </c>
      <c r="G4" s="249" t="s">
        <v>515</v>
      </c>
      <c r="H4" s="250" t="s">
        <v>516</v>
      </c>
    </row>
    <row r="5" spans="1:8" s="5" customFormat="1" x14ac:dyDescent="0.3">
      <c r="A5" s="347" t="s">
        <v>576</v>
      </c>
      <c r="B5" s="172">
        <v>3</v>
      </c>
      <c r="C5" s="344">
        <v>265</v>
      </c>
      <c r="D5" s="344">
        <v>0</v>
      </c>
      <c r="E5" s="344">
        <v>0</v>
      </c>
      <c r="F5" s="344">
        <v>0</v>
      </c>
      <c r="G5" s="344">
        <v>95</v>
      </c>
      <c r="H5" s="173">
        <v>0</v>
      </c>
    </row>
    <row r="6" spans="1:8" s="5" customFormat="1" x14ac:dyDescent="0.3">
      <c r="A6" s="348" t="s">
        <v>584</v>
      </c>
      <c r="B6" s="345">
        <v>19</v>
      </c>
      <c r="C6" s="345">
        <v>369</v>
      </c>
      <c r="D6" s="345">
        <v>55</v>
      </c>
      <c r="E6" s="345">
        <v>0</v>
      </c>
      <c r="F6" s="345">
        <v>0</v>
      </c>
      <c r="G6" s="345">
        <v>265</v>
      </c>
      <c r="H6" s="346">
        <v>0</v>
      </c>
    </row>
    <row r="7" spans="1:8" x14ac:dyDescent="0.3">
      <c r="A7" s="347" t="s">
        <v>574</v>
      </c>
      <c r="B7" s="172">
        <v>0</v>
      </c>
      <c r="C7" s="344">
        <v>0</v>
      </c>
      <c r="D7" s="344">
        <v>0</v>
      </c>
      <c r="E7" s="344">
        <v>0</v>
      </c>
      <c r="F7" s="344">
        <v>0</v>
      </c>
      <c r="G7" s="344">
        <v>0</v>
      </c>
      <c r="H7" s="173">
        <v>0</v>
      </c>
    </row>
    <row r="8" spans="1:8" x14ac:dyDescent="0.3">
      <c r="A8" s="347" t="s">
        <v>580</v>
      </c>
      <c r="B8" s="172">
        <v>38</v>
      </c>
      <c r="C8" s="344">
        <v>0</v>
      </c>
      <c r="D8" s="344">
        <v>1046</v>
      </c>
      <c r="E8" s="344">
        <v>0</v>
      </c>
      <c r="F8" s="344">
        <v>576</v>
      </c>
      <c r="G8" s="344">
        <v>0</v>
      </c>
      <c r="H8" s="173">
        <v>192</v>
      </c>
    </row>
    <row r="9" spans="1:8" x14ac:dyDescent="0.3">
      <c r="A9" s="347" t="s">
        <v>577</v>
      </c>
      <c r="B9" s="172">
        <v>42</v>
      </c>
      <c r="C9" s="344">
        <v>1777</v>
      </c>
      <c r="D9" s="344">
        <v>0</v>
      </c>
      <c r="E9" s="344">
        <v>435</v>
      </c>
      <c r="F9" s="344">
        <v>0</v>
      </c>
      <c r="G9" s="344">
        <v>571</v>
      </c>
      <c r="H9" s="173">
        <v>0</v>
      </c>
    </row>
    <row r="10" spans="1:8" x14ac:dyDescent="0.3">
      <c r="A10" s="347" t="s">
        <v>578</v>
      </c>
      <c r="B10" s="172">
        <v>7</v>
      </c>
      <c r="C10" s="344">
        <v>0</v>
      </c>
      <c r="D10" s="344">
        <v>0</v>
      </c>
      <c r="E10" s="344">
        <v>0</v>
      </c>
      <c r="F10" s="344">
        <v>0</v>
      </c>
      <c r="G10" s="344">
        <v>102</v>
      </c>
      <c r="H10" s="173">
        <v>0</v>
      </c>
    </row>
    <row r="11" spans="1:8" ht="14.4" thickBot="1" x14ac:dyDescent="0.35">
      <c r="A11" s="22" t="s">
        <v>75</v>
      </c>
      <c r="B11" s="36">
        <f t="shared" ref="B11:H11" si="0">SUM(B5:B10)</f>
        <v>109</v>
      </c>
      <c r="C11" s="248">
        <f t="shared" si="0"/>
        <v>2411</v>
      </c>
      <c r="D11" s="248">
        <f t="shared" si="0"/>
        <v>1101</v>
      </c>
      <c r="E11" s="248">
        <f t="shared" si="0"/>
        <v>435</v>
      </c>
      <c r="F11" s="248">
        <f t="shared" si="0"/>
        <v>576</v>
      </c>
      <c r="G11" s="248">
        <f t="shared" si="0"/>
        <v>1033</v>
      </c>
      <c r="H11" s="64">
        <f t="shared" si="0"/>
        <v>192</v>
      </c>
    </row>
    <row r="12" spans="1:8" ht="12.75" customHeight="1" x14ac:dyDescent="0.3"/>
    <row r="13" spans="1:8" x14ac:dyDescent="0.3">
      <c r="A13" s="476" t="s">
        <v>74</v>
      </c>
      <c r="B13" s="476"/>
      <c r="C13" s="476"/>
      <c r="D13" s="476"/>
      <c r="E13" s="476"/>
      <c r="F13" s="476"/>
      <c r="G13" s="476"/>
      <c r="H13" s="476"/>
    </row>
    <row r="14" spans="1:8" x14ac:dyDescent="0.3">
      <c r="A14" s="442" t="s">
        <v>81</v>
      </c>
      <c r="B14" s="442"/>
      <c r="C14" s="442"/>
      <c r="D14" s="442"/>
      <c r="E14" s="442"/>
      <c r="F14" s="442"/>
      <c r="G14" s="442"/>
      <c r="H14" s="442"/>
    </row>
    <row r="15" spans="1:8" x14ac:dyDescent="0.3">
      <c r="A15" s="442" t="s">
        <v>136</v>
      </c>
      <c r="B15" s="442"/>
      <c r="C15" s="442"/>
      <c r="D15" s="442"/>
      <c r="E15" s="442"/>
      <c r="F15" s="442"/>
      <c r="G15" s="442"/>
      <c r="H15" s="442"/>
    </row>
    <row r="16" spans="1:8" x14ac:dyDescent="0.3">
      <c r="A16" s="476" t="s">
        <v>439</v>
      </c>
      <c r="B16" s="476"/>
      <c r="C16" s="476"/>
      <c r="D16" s="476"/>
      <c r="E16" s="476"/>
      <c r="F16" s="476"/>
      <c r="G16" s="476"/>
      <c r="H16" s="476"/>
    </row>
    <row r="17" spans="1:8" x14ac:dyDescent="0.3">
      <c r="A17" s="476"/>
      <c r="B17" s="476"/>
      <c r="C17" s="476"/>
      <c r="D17" s="476"/>
      <c r="E17" s="476"/>
      <c r="F17" s="476"/>
      <c r="G17" s="476"/>
      <c r="H17" s="476"/>
    </row>
  </sheetData>
  <mergeCells count="11">
    <mergeCell ref="A14:H14"/>
    <mergeCell ref="A15:H15"/>
    <mergeCell ref="A16:H17"/>
    <mergeCell ref="A1:H1"/>
    <mergeCell ref="A2:A4"/>
    <mergeCell ref="B2:B4"/>
    <mergeCell ref="C2:H2"/>
    <mergeCell ref="C3:D3"/>
    <mergeCell ref="E3:F3"/>
    <mergeCell ref="G3:H3"/>
    <mergeCell ref="A13:H13"/>
  </mergeCell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38">
    <tabColor theme="6"/>
    <pageSetUpPr fitToPage="1"/>
  </sheetPr>
  <dimension ref="A1:K19"/>
  <sheetViews>
    <sheetView workbookViewId="0">
      <selection activeCell="H16" sqref="H16"/>
    </sheetView>
  </sheetViews>
  <sheetFormatPr defaultColWidth="9.109375" defaultRowHeight="13.8" x14ac:dyDescent="0.3"/>
  <cols>
    <col min="1" max="1" width="55.44140625" style="2" customWidth="1"/>
    <col min="2" max="2" width="17.109375" style="37" customWidth="1"/>
    <col min="3" max="4" width="18.44140625" style="1" customWidth="1"/>
    <col min="5" max="5" width="15.77734375" style="1" customWidth="1"/>
    <col min="6" max="9" width="9.109375" style="1"/>
    <col min="10" max="10" width="13.109375" style="1" customWidth="1"/>
    <col min="11" max="11" width="15.6640625" style="1" customWidth="1"/>
    <col min="12" max="16384" width="9.109375" style="1"/>
  </cols>
  <sheetData>
    <row r="1" spans="1:11" ht="42.75" customHeight="1" x14ac:dyDescent="0.3">
      <c r="A1" s="436" t="s">
        <v>451</v>
      </c>
      <c r="B1" s="576"/>
      <c r="C1" s="576"/>
      <c r="D1" s="576"/>
      <c r="E1" s="577"/>
      <c r="G1" s="570" t="s">
        <v>389</v>
      </c>
      <c r="H1" s="571"/>
      <c r="I1" s="571"/>
      <c r="J1" s="571"/>
      <c r="K1" s="571"/>
    </row>
    <row r="2" spans="1:11" ht="16.5" customHeight="1" x14ac:dyDescent="0.3">
      <c r="A2" s="12" t="s">
        <v>583</v>
      </c>
      <c r="B2" s="578"/>
      <c r="C2" s="579"/>
      <c r="D2" s="579"/>
      <c r="E2" s="580"/>
      <c r="G2" s="572" t="s">
        <v>393</v>
      </c>
      <c r="H2" s="572"/>
      <c r="I2" s="572"/>
      <c r="J2" s="130" t="s">
        <v>390</v>
      </c>
      <c r="K2" s="130" t="s">
        <v>391</v>
      </c>
    </row>
    <row r="3" spans="1:11" ht="18" customHeight="1" x14ac:dyDescent="0.3">
      <c r="A3" s="133"/>
      <c r="B3" s="134" t="s">
        <v>85</v>
      </c>
      <c r="C3" s="134" t="s">
        <v>86</v>
      </c>
      <c r="D3" s="139" t="s">
        <v>384</v>
      </c>
      <c r="E3" s="47" t="s">
        <v>385</v>
      </c>
      <c r="G3" s="572"/>
      <c r="H3" s="572"/>
      <c r="I3" s="572"/>
      <c r="J3" s="130">
        <f>SUM(D9:D11)</f>
        <v>39</v>
      </c>
      <c r="K3" s="144">
        <f>SUM(E9:E11)</f>
        <v>3944792.87</v>
      </c>
    </row>
    <row r="4" spans="1:11" ht="16.5" customHeight="1" x14ac:dyDescent="0.3">
      <c r="A4" s="15" t="s">
        <v>123</v>
      </c>
      <c r="B4" s="58"/>
      <c r="C4" s="58"/>
      <c r="D4" s="140">
        <v>1</v>
      </c>
      <c r="E4" s="143"/>
      <c r="G4" s="572"/>
      <c r="H4" s="572"/>
      <c r="I4" s="572"/>
      <c r="J4" s="573" t="s">
        <v>392</v>
      </c>
      <c r="K4" s="573"/>
    </row>
    <row r="5" spans="1:11" ht="15.75" customHeight="1" x14ac:dyDescent="0.3">
      <c r="A5" s="15" t="s">
        <v>124</v>
      </c>
      <c r="B5" s="6">
        <v>0</v>
      </c>
      <c r="C5" s="6">
        <v>4</v>
      </c>
      <c r="D5" s="10">
        <f>SUM(B5:C5)</f>
        <v>4</v>
      </c>
      <c r="E5" s="143"/>
      <c r="G5" s="572"/>
      <c r="H5" s="572"/>
      <c r="I5" s="572"/>
      <c r="J5" s="574">
        <f>K3/J3</f>
        <v>101148.53512820513</v>
      </c>
      <c r="K5" s="574"/>
    </row>
    <row r="6" spans="1:11" ht="16.5" customHeight="1" x14ac:dyDescent="0.3">
      <c r="A6" s="15" t="s">
        <v>125</v>
      </c>
      <c r="B6" s="6">
        <v>0</v>
      </c>
      <c r="C6" s="7">
        <v>0</v>
      </c>
      <c r="D6" s="141">
        <f>SUM(B6:C6)</f>
        <v>0</v>
      </c>
      <c r="E6" s="143"/>
    </row>
    <row r="7" spans="1:11" ht="17.25" customHeight="1" x14ac:dyDescent="0.3">
      <c r="A7" s="15" t="s">
        <v>126</v>
      </c>
      <c r="B7" s="6">
        <v>0</v>
      </c>
      <c r="C7" s="6">
        <v>0</v>
      </c>
      <c r="D7" s="140">
        <f>SUM(B7:C7)</f>
        <v>0</v>
      </c>
      <c r="E7" s="143"/>
    </row>
    <row r="8" spans="1:11" ht="17.25" customHeight="1" x14ac:dyDescent="0.3">
      <c r="A8" s="19" t="s">
        <v>387</v>
      </c>
      <c r="B8" s="94">
        <v>5</v>
      </c>
      <c r="C8" s="94">
        <v>0</v>
      </c>
      <c r="D8" s="142">
        <f>SUM(B8:C8)</f>
        <v>5</v>
      </c>
      <c r="E8" s="143"/>
    </row>
    <row r="9" spans="1:11" ht="17.25" customHeight="1" x14ac:dyDescent="0.3">
      <c r="A9" s="19" t="s">
        <v>386</v>
      </c>
      <c r="B9" s="94">
        <v>1</v>
      </c>
      <c r="C9" s="94">
        <v>0</v>
      </c>
      <c r="D9" s="142">
        <f>SUM(B9:C9)</f>
        <v>1</v>
      </c>
      <c r="E9" s="170">
        <v>254024</v>
      </c>
    </row>
    <row r="10" spans="1:11" ht="17.25" customHeight="1" x14ac:dyDescent="0.3">
      <c r="A10" s="19" t="s">
        <v>388</v>
      </c>
      <c r="B10" s="58"/>
      <c r="C10" s="58"/>
      <c r="D10" s="142">
        <v>35</v>
      </c>
      <c r="E10" s="170">
        <v>3419966.64</v>
      </c>
    </row>
    <row r="11" spans="1:11" ht="17.25" customHeight="1" thickBot="1" x14ac:dyDescent="0.35">
      <c r="A11" s="138" t="s">
        <v>109</v>
      </c>
      <c r="B11" s="95"/>
      <c r="C11" s="95"/>
      <c r="D11" s="70">
        <v>3</v>
      </c>
      <c r="E11" s="171">
        <v>270802.23</v>
      </c>
    </row>
    <row r="12" spans="1:11" ht="17.25" customHeight="1" x14ac:dyDescent="0.3">
      <c r="A12" s="4"/>
      <c r="B12" s="4"/>
      <c r="C12" s="4"/>
      <c r="D12" s="4"/>
      <c r="E12" s="4"/>
    </row>
    <row r="13" spans="1:11" ht="15.75" customHeight="1" x14ac:dyDescent="0.3">
      <c r="A13" s="477" t="s">
        <v>547</v>
      </c>
      <c r="B13" s="477"/>
      <c r="C13" s="477"/>
      <c r="D13" s="477"/>
      <c r="E13" s="477"/>
    </row>
    <row r="14" spans="1:11" ht="15" customHeight="1" x14ac:dyDescent="0.3">
      <c r="A14" s="476" t="s">
        <v>87</v>
      </c>
      <c r="B14" s="476"/>
      <c r="C14" s="476"/>
      <c r="D14" s="476"/>
      <c r="E14" s="476"/>
    </row>
    <row r="15" spans="1:11" ht="30" customHeight="1" x14ac:dyDescent="0.3">
      <c r="A15" s="419" t="s">
        <v>548</v>
      </c>
      <c r="B15" s="419"/>
      <c r="C15" s="419"/>
      <c r="D15" s="419"/>
      <c r="E15" s="419"/>
    </row>
    <row r="16" spans="1:11" ht="75" customHeight="1" x14ac:dyDescent="0.3">
      <c r="A16" s="575" t="s">
        <v>120</v>
      </c>
      <c r="B16" s="575"/>
      <c r="C16" s="575"/>
      <c r="D16" s="575"/>
      <c r="E16" s="575"/>
      <c r="F16" s="135"/>
      <c r="G16" s="135"/>
    </row>
    <row r="17" spans="1:7" ht="75" customHeight="1" x14ac:dyDescent="0.3">
      <c r="A17" s="575" t="s">
        <v>119</v>
      </c>
      <c r="B17" s="575"/>
      <c r="C17" s="575"/>
      <c r="D17" s="575"/>
      <c r="E17" s="575"/>
      <c r="F17" s="135"/>
      <c r="G17" s="135"/>
    </row>
    <row r="18" spans="1:7" ht="75" customHeight="1" x14ac:dyDescent="0.3">
      <c r="A18" s="575" t="s">
        <v>118</v>
      </c>
      <c r="B18" s="575"/>
      <c r="C18" s="575"/>
      <c r="D18" s="575"/>
      <c r="E18" s="575"/>
      <c r="F18" s="135"/>
      <c r="G18" s="135"/>
    </row>
    <row r="19" spans="1:7" ht="60" customHeight="1" x14ac:dyDescent="0.3">
      <c r="A19" s="575" t="s">
        <v>117</v>
      </c>
      <c r="B19" s="575"/>
      <c r="C19" s="575"/>
      <c r="D19" s="575"/>
      <c r="E19" s="575"/>
      <c r="F19" s="135"/>
      <c r="G19" s="135"/>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6"/>
    <pageSetUpPr fitToPage="1"/>
  </sheetPr>
  <dimension ref="A1:K28"/>
  <sheetViews>
    <sheetView workbookViewId="0">
      <selection activeCell="A23" sqref="A23"/>
    </sheetView>
  </sheetViews>
  <sheetFormatPr defaultColWidth="8.77734375" defaultRowHeight="14.4" x14ac:dyDescent="0.3"/>
  <cols>
    <col min="1" max="1" width="32.6640625" customWidth="1"/>
    <col min="2" max="2" width="12.6640625" customWidth="1"/>
    <col min="3" max="3" width="12.6640625" style="183" customWidth="1"/>
    <col min="4" max="4" width="12.6640625" customWidth="1"/>
    <col min="5" max="5" width="12.6640625" style="183" customWidth="1"/>
    <col min="6" max="6" width="12.6640625" customWidth="1"/>
    <col min="7" max="7" width="12.6640625" style="183" customWidth="1"/>
    <col min="8" max="8" width="12.6640625" customWidth="1"/>
    <col min="9" max="9" width="12.6640625" style="183" customWidth="1"/>
    <col min="10" max="10" width="12.6640625" customWidth="1"/>
    <col min="11" max="11" width="12.6640625" style="183" customWidth="1"/>
    <col min="12" max="15" width="10.6640625" customWidth="1"/>
  </cols>
  <sheetData>
    <row r="1" spans="1:11" ht="42.75" customHeight="1" x14ac:dyDescent="0.3">
      <c r="A1" s="588" t="s">
        <v>450</v>
      </c>
      <c r="B1" s="589"/>
      <c r="C1" s="589"/>
      <c r="D1" s="589"/>
      <c r="E1" s="589"/>
      <c r="F1" s="589"/>
      <c r="G1" s="589"/>
      <c r="H1" s="589"/>
      <c r="I1" s="589"/>
      <c r="J1" s="589"/>
      <c r="K1" s="590"/>
    </row>
    <row r="2" spans="1:11" ht="15" customHeight="1" x14ac:dyDescent="0.3">
      <c r="A2" s="591" t="s">
        <v>583</v>
      </c>
      <c r="B2" s="404" t="s">
        <v>0</v>
      </c>
      <c r="C2" s="404"/>
      <c r="D2" s="404" t="s">
        <v>2</v>
      </c>
      <c r="E2" s="404"/>
      <c r="F2" s="404" t="s">
        <v>1</v>
      </c>
      <c r="G2" s="404"/>
      <c r="H2" s="404" t="s">
        <v>3</v>
      </c>
      <c r="I2" s="404"/>
      <c r="J2" s="586" t="s">
        <v>422</v>
      </c>
      <c r="K2" s="587"/>
    </row>
    <row r="3" spans="1:11" ht="15" customHeight="1" thickBot="1" x14ac:dyDescent="0.35">
      <c r="A3" s="592"/>
      <c r="B3" s="305" t="s">
        <v>445</v>
      </c>
      <c r="C3" s="306" t="s">
        <v>446</v>
      </c>
      <c r="D3" s="305" t="s">
        <v>445</v>
      </c>
      <c r="E3" s="306" t="s">
        <v>446</v>
      </c>
      <c r="F3" s="305" t="s">
        <v>445</v>
      </c>
      <c r="G3" s="306" t="s">
        <v>446</v>
      </c>
      <c r="H3" s="305" t="s">
        <v>445</v>
      </c>
      <c r="I3" s="306" t="s">
        <v>446</v>
      </c>
      <c r="J3" s="286" t="s">
        <v>445</v>
      </c>
      <c r="K3" s="307" t="s">
        <v>446</v>
      </c>
    </row>
    <row r="4" spans="1:11" x14ac:dyDescent="0.3">
      <c r="A4" s="65" t="s">
        <v>576</v>
      </c>
      <c r="B4" s="581"/>
      <c r="C4" s="581"/>
      <c r="D4" s="581"/>
      <c r="E4" s="581"/>
      <c r="F4" s="581"/>
      <c r="G4" s="581"/>
      <c r="H4" s="581"/>
      <c r="I4" s="581"/>
      <c r="J4" s="581"/>
      <c r="K4" s="319"/>
    </row>
    <row r="5" spans="1:11" ht="45" customHeight="1" x14ac:dyDescent="0.3">
      <c r="A5" s="67" t="s">
        <v>444</v>
      </c>
      <c r="B5" s="309">
        <v>14.572864321608039</v>
      </c>
      <c r="C5" s="310">
        <v>29</v>
      </c>
      <c r="D5" s="309"/>
      <c r="E5" s="310"/>
      <c r="F5" s="309">
        <v>10.975609756097562</v>
      </c>
      <c r="G5" s="310">
        <v>9</v>
      </c>
      <c r="H5" s="309">
        <v>50</v>
      </c>
      <c r="I5" s="310">
        <v>5</v>
      </c>
      <c r="J5" s="311">
        <v>14.776632302405499</v>
      </c>
      <c r="K5" s="312">
        <v>43</v>
      </c>
    </row>
    <row r="6" spans="1:11" ht="55.2" x14ac:dyDescent="0.3">
      <c r="A6" s="67" t="s">
        <v>443</v>
      </c>
      <c r="B6" s="313"/>
      <c r="C6" s="314"/>
      <c r="D6" s="313"/>
      <c r="E6" s="314"/>
      <c r="F6" s="313"/>
      <c r="G6" s="314"/>
      <c r="H6" s="315">
        <v>50</v>
      </c>
      <c r="I6" s="316">
        <v>5</v>
      </c>
      <c r="J6" s="317">
        <v>50</v>
      </c>
      <c r="K6" s="318">
        <v>5</v>
      </c>
    </row>
    <row r="7" spans="1:11" x14ac:dyDescent="0.3">
      <c r="A7" s="69" t="s">
        <v>584</v>
      </c>
      <c r="B7" s="585"/>
      <c r="C7" s="585"/>
      <c r="D7" s="585"/>
      <c r="E7" s="585"/>
      <c r="F7" s="585"/>
      <c r="G7" s="585"/>
      <c r="H7" s="585"/>
      <c r="I7" s="585"/>
      <c r="J7" s="585"/>
      <c r="K7" s="308"/>
    </row>
    <row r="8" spans="1:11" ht="45" customHeight="1" x14ac:dyDescent="0.3">
      <c r="A8" s="67" t="s">
        <v>444</v>
      </c>
      <c r="B8" s="309">
        <v>2.5</v>
      </c>
      <c r="C8" s="310">
        <v>2</v>
      </c>
      <c r="D8" s="309"/>
      <c r="E8" s="310"/>
      <c r="F8" s="309">
        <v>3.79746835443038</v>
      </c>
      <c r="G8" s="310">
        <v>3</v>
      </c>
      <c r="H8" s="309">
        <v>0</v>
      </c>
      <c r="I8" s="310">
        <v>0</v>
      </c>
      <c r="J8" s="311">
        <v>3.0864197530864197</v>
      </c>
      <c r="K8" s="312">
        <v>5</v>
      </c>
    </row>
    <row r="9" spans="1:11" ht="55.2" x14ac:dyDescent="0.3">
      <c r="A9" s="67" t="s">
        <v>442</v>
      </c>
      <c r="B9" s="313"/>
      <c r="C9" s="314"/>
      <c r="D9" s="313"/>
      <c r="E9" s="314"/>
      <c r="F9" s="313"/>
      <c r="G9" s="314"/>
      <c r="H9" s="315">
        <v>0</v>
      </c>
      <c r="I9" s="316">
        <v>0</v>
      </c>
      <c r="J9" s="317">
        <v>0</v>
      </c>
      <c r="K9" s="318">
        <v>0</v>
      </c>
    </row>
    <row r="10" spans="1:11" x14ac:dyDescent="0.3">
      <c r="A10" s="69" t="s">
        <v>574</v>
      </c>
      <c r="B10" s="584"/>
      <c r="C10" s="584"/>
      <c r="D10" s="584"/>
      <c r="E10" s="584"/>
      <c r="F10" s="584"/>
      <c r="G10" s="584"/>
      <c r="H10" s="584"/>
      <c r="I10" s="584"/>
      <c r="J10" s="584"/>
      <c r="K10" s="308"/>
    </row>
    <row r="11" spans="1:11" ht="45" customHeight="1" x14ac:dyDescent="0.3">
      <c r="A11" s="67" t="s">
        <v>444</v>
      </c>
      <c r="B11" s="309">
        <v>5.3571428571428568</v>
      </c>
      <c r="C11" s="310">
        <v>3</v>
      </c>
      <c r="D11" s="309"/>
      <c r="E11" s="310"/>
      <c r="F11" s="309">
        <v>30.232558139534881</v>
      </c>
      <c r="G11" s="310">
        <v>13</v>
      </c>
      <c r="H11" s="309">
        <v>0</v>
      </c>
      <c r="I11" s="310">
        <v>0</v>
      </c>
      <c r="J11" s="311">
        <v>16</v>
      </c>
      <c r="K11" s="312">
        <v>16</v>
      </c>
    </row>
    <row r="12" spans="1:11" ht="55.2" x14ac:dyDescent="0.3">
      <c r="A12" s="67" t="s">
        <v>442</v>
      </c>
      <c r="B12" s="313"/>
      <c r="C12" s="314"/>
      <c r="D12" s="313"/>
      <c r="E12" s="314"/>
      <c r="F12" s="313"/>
      <c r="G12" s="314"/>
      <c r="H12" s="309">
        <v>0</v>
      </c>
      <c r="I12" s="310">
        <v>0</v>
      </c>
      <c r="J12" s="317">
        <v>0</v>
      </c>
      <c r="K12" s="318">
        <v>0</v>
      </c>
    </row>
    <row r="13" spans="1:11" x14ac:dyDescent="0.3">
      <c r="A13" s="65" t="s">
        <v>580</v>
      </c>
      <c r="B13" s="581"/>
      <c r="C13" s="581"/>
      <c r="D13" s="581"/>
      <c r="E13" s="581"/>
      <c r="F13" s="581"/>
      <c r="G13" s="581"/>
      <c r="H13" s="581"/>
      <c r="I13" s="581"/>
      <c r="J13" s="581"/>
      <c r="K13" s="319"/>
    </row>
    <row r="14" spans="1:11" ht="41.4" x14ac:dyDescent="0.3">
      <c r="A14" s="67" t="s">
        <v>444</v>
      </c>
      <c r="B14" s="309">
        <v>2.5974025974025974</v>
      </c>
      <c r="C14" s="310">
        <v>6</v>
      </c>
      <c r="D14" s="309">
        <v>3.9473684210526314</v>
      </c>
      <c r="E14" s="310">
        <v>3</v>
      </c>
      <c r="F14" s="309">
        <v>6.7796610169491522</v>
      </c>
      <c r="G14" s="310">
        <v>4</v>
      </c>
      <c r="H14" s="309">
        <v>0</v>
      </c>
      <c r="I14" s="310">
        <v>0</v>
      </c>
      <c r="J14" s="311">
        <v>3.4482758620689653</v>
      </c>
      <c r="K14" s="312">
        <v>13</v>
      </c>
    </row>
    <row r="15" spans="1:11" ht="55.2" x14ac:dyDescent="0.3">
      <c r="A15" s="67" t="s">
        <v>443</v>
      </c>
      <c r="B15" s="313"/>
      <c r="C15" s="314"/>
      <c r="D15" s="313"/>
      <c r="E15" s="314"/>
      <c r="F15" s="313"/>
      <c r="G15" s="314"/>
      <c r="H15" s="315">
        <v>0</v>
      </c>
      <c r="I15" s="316">
        <v>0</v>
      </c>
      <c r="J15" s="317">
        <v>0</v>
      </c>
      <c r="K15" s="318">
        <v>0</v>
      </c>
    </row>
    <row r="16" spans="1:11" s="169" customFormat="1" x14ac:dyDescent="0.3">
      <c r="A16" s="69" t="s">
        <v>577</v>
      </c>
      <c r="B16" s="585"/>
      <c r="C16" s="585"/>
      <c r="D16" s="585"/>
      <c r="E16" s="585"/>
      <c r="F16" s="585"/>
      <c r="G16" s="585"/>
      <c r="H16" s="585"/>
      <c r="I16" s="585"/>
      <c r="J16" s="585"/>
      <c r="K16" s="308"/>
    </row>
    <row r="17" spans="1:11" ht="43.8" customHeight="1" x14ac:dyDescent="0.3">
      <c r="A17" s="67" t="s">
        <v>444</v>
      </c>
      <c r="B17" s="309">
        <v>5.0595238095238093</v>
      </c>
      <c r="C17" s="310">
        <v>17</v>
      </c>
      <c r="D17" s="309">
        <v>1.7857142857142856</v>
      </c>
      <c r="E17" s="310">
        <v>1</v>
      </c>
      <c r="F17" s="309">
        <v>1.89873417721519</v>
      </c>
      <c r="G17" s="310">
        <v>3</v>
      </c>
      <c r="H17" s="309">
        <v>100</v>
      </c>
      <c r="I17" s="310">
        <v>3</v>
      </c>
      <c r="J17" s="311">
        <v>4.3399638336347195</v>
      </c>
      <c r="K17" s="312">
        <v>24</v>
      </c>
    </row>
    <row r="18" spans="1:11" ht="55.2" x14ac:dyDescent="0.3">
      <c r="A18" s="67" t="s">
        <v>442</v>
      </c>
      <c r="B18" s="313"/>
      <c r="C18" s="314"/>
      <c r="D18" s="313"/>
      <c r="E18" s="314"/>
      <c r="F18" s="313"/>
      <c r="G18" s="314"/>
      <c r="H18" s="315">
        <v>66.666666666666657</v>
      </c>
      <c r="I18" s="316">
        <v>2</v>
      </c>
      <c r="J18" s="317">
        <v>66.666666666666657</v>
      </c>
      <c r="K18" s="318">
        <v>2</v>
      </c>
    </row>
    <row r="19" spans="1:11" x14ac:dyDescent="0.3">
      <c r="A19" s="65" t="s">
        <v>578</v>
      </c>
      <c r="B19" s="581"/>
      <c r="C19" s="581"/>
      <c r="D19" s="581"/>
      <c r="E19" s="581"/>
      <c r="F19" s="581"/>
      <c r="G19" s="581"/>
      <c r="H19" s="581"/>
      <c r="I19" s="581"/>
      <c r="J19" s="581"/>
      <c r="K19" s="319"/>
    </row>
    <row r="20" spans="1:11" ht="41.4" x14ac:dyDescent="0.3">
      <c r="A20" s="67" t="s">
        <v>444</v>
      </c>
      <c r="B20" s="309">
        <v>10.317460317460316</v>
      </c>
      <c r="C20" s="310">
        <v>13</v>
      </c>
      <c r="D20" s="309"/>
      <c r="E20" s="310"/>
      <c r="F20" s="309">
        <v>9.8901098901098905</v>
      </c>
      <c r="G20" s="310">
        <v>9</v>
      </c>
      <c r="H20" s="309">
        <v>56.25</v>
      </c>
      <c r="I20" s="310">
        <v>9</v>
      </c>
      <c r="J20" s="311">
        <v>13.304721030042918</v>
      </c>
      <c r="K20" s="312">
        <v>31</v>
      </c>
    </row>
    <row r="21" spans="1:11" ht="55.2" x14ac:dyDescent="0.3">
      <c r="A21" s="67" t="s">
        <v>443</v>
      </c>
      <c r="B21" s="313"/>
      <c r="C21" s="314"/>
      <c r="D21" s="313"/>
      <c r="E21" s="314"/>
      <c r="F21" s="313"/>
      <c r="G21" s="314"/>
      <c r="H21" s="315">
        <v>56.25</v>
      </c>
      <c r="I21" s="316">
        <v>9</v>
      </c>
      <c r="J21" s="317">
        <v>56.25</v>
      </c>
      <c r="K21" s="318">
        <v>9</v>
      </c>
    </row>
    <row r="22" spans="1:11" x14ac:dyDescent="0.3">
      <c r="A22" s="65" t="s">
        <v>583</v>
      </c>
      <c r="B22" s="581"/>
      <c r="C22" s="581"/>
      <c r="D22" s="581"/>
      <c r="E22" s="581"/>
      <c r="F22" s="581"/>
      <c r="G22" s="581"/>
      <c r="H22" s="581"/>
      <c r="I22" s="581"/>
      <c r="J22" s="581"/>
      <c r="K22" s="319"/>
    </row>
    <row r="23" spans="1:11" ht="41.4" x14ac:dyDescent="0.3">
      <c r="A23" s="67" t="s">
        <v>444</v>
      </c>
      <c r="B23" s="320">
        <v>6.809338521400778</v>
      </c>
      <c r="C23" s="321">
        <v>70</v>
      </c>
      <c r="D23" s="320">
        <v>3.0303030303030303</v>
      </c>
      <c r="E23" s="321">
        <v>4</v>
      </c>
      <c r="F23" s="320">
        <v>8.0078125</v>
      </c>
      <c r="G23" s="321">
        <v>41</v>
      </c>
      <c r="H23" s="315">
        <v>38.636363636363633</v>
      </c>
      <c r="I23" s="316">
        <v>17</v>
      </c>
      <c r="J23" s="311">
        <v>7.6923076923076925</v>
      </c>
      <c r="K23" s="312">
        <v>132</v>
      </c>
    </row>
    <row r="24" spans="1:11" ht="55.2" x14ac:dyDescent="0.3">
      <c r="A24" s="67" t="s">
        <v>443</v>
      </c>
      <c r="B24" s="313"/>
      <c r="C24" s="314"/>
      <c r="D24" s="313"/>
      <c r="E24" s="314"/>
      <c r="F24" s="313"/>
      <c r="G24" s="314"/>
      <c r="H24" s="315">
        <v>36.363636363636367</v>
      </c>
      <c r="I24" s="316">
        <v>16</v>
      </c>
      <c r="J24" s="317">
        <v>36.363636363636367</v>
      </c>
      <c r="K24" s="318">
        <v>16</v>
      </c>
    </row>
    <row r="25" spans="1:11" ht="15" thickBot="1" x14ac:dyDescent="0.35">
      <c r="A25" s="22" t="s">
        <v>75</v>
      </c>
      <c r="B25" s="322">
        <v>6.809338521400778</v>
      </c>
      <c r="C25" s="323">
        <v>70</v>
      </c>
      <c r="D25" s="322">
        <v>3.0303030303030303</v>
      </c>
      <c r="E25" s="323">
        <v>4</v>
      </c>
      <c r="F25" s="322">
        <v>8.0078125</v>
      </c>
      <c r="G25" s="323">
        <v>41</v>
      </c>
      <c r="H25" s="322">
        <v>38.636363636363633</v>
      </c>
      <c r="I25" s="323">
        <v>17</v>
      </c>
      <c r="J25" s="328">
        <v>7.6923076923076925</v>
      </c>
      <c r="K25" s="324">
        <v>132</v>
      </c>
    </row>
    <row r="26" spans="1:11" x14ac:dyDescent="0.3">
      <c r="C26" s="325"/>
      <c r="E26" s="325"/>
      <c r="G26" s="325"/>
      <c r="I26" s="325"/>
      <c r="K26" s="325"/>
    </row>
    <row r="27" spans="1:11" x14ac:dyDescent="0.3">
      <c r="A27" s="582" t="s">
        <v>130</v>
      </c>
      <c r="B27" s="582"/>
      <c r="C27" s="582"/>
      <c r="D27" s="582"/>
      <c r="E27" s="582"/>
      <c r="F27" s="582"/>
      <c r="G27" s="582"/>
      <c r="H27" s="582"/>
      <c r="I27" s="582"/>
      <c r="J27" s="582"/>
      <c r="K27" s="326"/>
    </row>
    <row r="28" spans="1:11" x14ac:dyDescent="0.3">
      <c r="A28" s="583" t="s">
        <v>423</v>
      </c>
      <c r="B28" s="583"/>
      <c r="C28" s="583"/>
      <c r="D28" s="583"/>
      <c r="E28" s="583"/>
      <c r="F28" s="583"/>
      <c r="G28" s="583"/>
      <c r="H28" s="583"/>
      <c r="I28" s="583"/>
      <c r="J28" s="583"/>
      <c r="K28" s="327"/>
    </row>
  </sheetData>
  <mergeCells count="16">
    <mergeCell ref="A1:K1"/>
    <mergeCell ref="B2:C2"/>
    <mergeCell ref="D2:E2"/>
    <mergeCell ref="F2:G2"/>
    <mergeCell ref="H2:I2"/>
    <mergeCell ref="A2:A3"/>
    <mergeCell ref="B4:J4"/>
    <mergeCell ref="B16:J16"/>
    <mergeCell ref="B19:J19"/>
    <mergeCell ref="B7:J7"/>
    <mergeCell ref="J2:K2"/>
    <mergeCell ref="B13:J13"/>
    <mergeCell ref="B22:J22"/>
    <mergeCell ref="A27:J27"/>
    <mergeCell ref="A28:J28"/>
    <mergeCell ref="B10:J10"/>
  </mergeCells>
  <pageMargins left="0.7" right="0.7" top="0.78740157499999996" bottom="0.78740157499999996" header="0.3" footer="0.3"/>
  <pageSetup paperSize="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8">
    <tabColor theme="6"/>
  </sheetPr>
  <dimension ref="A1:D17"/>
  <sheetViews>
    <sheetView workbookViewId="0">
      <selection activeCell="A3" sqref="A3"/>
    </sheetView>
  </sheetViews>
  <sheetFormatPr defaultColWidth="9.109375" defaultRowHeight="13.8" x14ac:dyDescent="0.3"/>
  <cols>
    <col min="1" max="1" width="27.77734375" style="78" customWidth="1"/>
    <col min="2" max="2" width="15.6640625" style="79" customWidth="1"/>
    <col min="3" max="16384" width="9.109375" style="80"/>
  </cols>
  <sheetData>
    <row r="1" spans="1:4" ht="42.75" customHeight="1" x14ac:dyDescent="0.3">
      <c r="A1" s="436" t="s">
        <v>537</v>
      </c>
      <c r="B1" s="593"/>
    </row>
    <row r="2" spans="1:4" s="256" customFormat="1" x14ac:dyDescent="0.3">
      <c r="A2" s="89" t="s">
        <v>583</v>
      </c>
      <c r="B2" s="252" t="s">
        <v>38</v>
      </c>
    </row>
    <row r="3" spans="1:4" ht="15" customHeight="1" x14ac:dyDescent="0.3">
      <c r="A3" s="106" t="s">
        <v>41</v>
      </c>
      <c r="B3" s="158" t="s">
        <v>581</v>
      </c>
    </row>
    <row r="4" spans="1:4" ht="30" customHeight="1" x14ac:dyDescent="0.3">
      <c r="A4" s="106" t="s">
        <v>42</v>
      </c>
      <c r="B4" s="158">
        <v>0</v>
      </c>
    </row>
    <row r="5" spans="1:4" ht="30" customHeight="1" x14ac:dyDescent="0.3">
      <c r="A5" s="106" t="s">
        <v>549</v>
      </c>
      <c r="B5" s="158">
        <v>597</v>
      </c>
    </row>
    <row r="6" spans="1:4" ht="40.049999999999997" customHeight="1" x14ac:dyDescent="0.3">
      <c r="A6" s="106" t="s">
        <v>550</v>
      </c>
      <c r="B6" s="158">
        <v>514</v>
      </c>
    </row>
    <row r="7" spans="1:4" ht="15" customHeight="1" x14ac:dyDescent="0.3">
      <c r="A7" s="257" t="s">
        <v>551</v>
      </c>
      <c r="B7" s="158" t="s">
        <v>582</v>
      </c>
    </row>
    <row r="8" spans="1:4" ht="30" customHeight="1" x14ac:dyDescent="0.3">
      <c r="A8" s="106" t="s">
        <v>529</v>
      </c>
      <c r="B8" s="158">
        <v>0</v>
      </c>
    </row>
    <row r="9" spans="1:4" ht="30" customHeight="1" x14ac:dyDescent="0.3">
      <c r="A9" s="106" t="s">
        <v>530</v>
      </c>
      <c r="B9" s="158">
        <v>0</v>
      </c>
    </row>
    <row r="10" spans="1:4" ht="30" customHeight="1" x14ac:dyDescent="0.3">
      <c r="A10" s="106" t="s">
        <v>531</v>
      </c>
      <c r="B10" s="158">
        <v>0</v>
      </c>
    </row>
    <row r="11" spans="1:4" ht="30" customHeight="1" x14ac:dyDescent="0.3">
      <c r="A11" s="106" t="s">
        <v>552</v>
      </c>
      <c r="B11" s="158"/>
    </row>
    <row r="12" spans="1:4" s="78" customFormat="1" ht="42" customHeight="1" x14ac:dyDescent="0.3">
      <c r="A12" s="106" t="s">
        <v>553</v>
      </c>
      <c r="B12" s="258"/>
    </row>
    <row r="13" spans="1:4" ht="30" customHeight="1" thickBot="1" x14ac:dyDescent="0.35">
      <c r="A13" s="118" t="s">
        <v>554</v>
      </c>
      <c r="B13" s="259"/>
    </row>
    <row r="15" spans="1:4" ht="39.450000000000003" customHeight="1" x14ac:dyDescent="0.3">
      <c r="A15" s="476" t="s">
        <v>532</v>
      </c>
      <c r="B15" s="476"/>
      <c r="C15" s="254"/>
      <c r="D15" s="254"/>
    </row>
    <row r="16" spans="1:4" ht="93.45" customHeight="1" x14ac:dyDescent="0.3">
      <c r="A16" s="476" t="s">
        <v>533</v>
      </c>
      <c r="B16" s="476"/>
      <c r="C16" s="254"/>
      <c r="D16" s="254"/>
    </row>
    <row r="17" spans="1:2" ht="79.95" customHeight="1" x14ac:dyDescent="0.3">
      <c r="A17" s="476" t="s">
        <v>572</v>
      </c>
      <c r="B17" s="476"/>
    </row>
  </sheetData>
  <mergeCells count="4">
    <mergeCell ref="A1:B1"/>
    <mergeCell ref="A15:B15"/>
    <mergeCell ref="A17:B17"/>
    <mergeCell ref="A16:B16"/>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29">
    <tabColor theme="6"/>
  </sheetPr>
  <dimension ref="A1:B16"/>
  <sheetViews>
    <sheetView workbookViewId="0">
      <selection activeCell="K14" sqref="K14"/>
    </sheetView>
  </sheetViews>
  <sheetFormatPr defaultColWidth="9.109375" defaultRowHeight="13.8" x14ac:dyDescent="0.3"/>
  <cols>
    <col min="1" max="1" width="38.44140625" style="2" customWidth="1"/>
    <col min="2" max="2" width="14.44140625" style="1" customWidth="1"/>
    <col min="3" max="16384" width="9.109375" style="1"/>
  </cols>
  <sheetData>
    <row r="1" spans="1:2" ht="42.75" customHeight="1" x14ac:dyDescent="0.3">
      <c r="A1" s="541" t="s">
        <v>398</v>
      </c>
      <c r="B1" s="531"/>
    </row>
    <row r="2" spans="1:2" s="4" customFormat="1" ht="30" customHeight="1" x14ac:dyDescent="0.3">
      <c r="A2" s="12" t="s">
        <v>583</v>
      </c>
      <c r="B2" s="251" t="s">
        <v>38</v>
      </c>
    </row>
    <row r="3" spans="1:2" s="5" customFormat="1" ht="12.75" customHeight="1" x14ac:dyDescent="0.3">
      <c r="A3" s="28" t="s">
        <v>43</v>
      </c>
      <c r="B3" s="26">
        <f>SUM(B4:B5)</f>
        <v>4511</v>
      </c>
    </row>
    <row r="4" spans="1:2" s="5" customFormat="1" ht="12.75" customHeight="1" x14ac:dyDescent="0.3">
      <c r="A4" s="28" t="s">
        <v>412</v>
      </c>
      <c r="B4" s="26">
        <v>4372</v>
      </c>
    </row>
    <row r="5" spans="1:2" s="5" customFormat="1" ht="12.75" customHeight="1" x14ac:dyDescent="0.3">
      <c r="A5" s="28" t="s">
        <v>411</v>
      </c>
      <c r="B5" s="26">
        <v>139</v>
      </c>
    </row>
    <row r="6" spans="1:2" s="5" customFormat="1" ht="12.75" customHeight="1" x14ac:dyDescent="0.3">
      <c r="A6" s="28" t="s">
        <v>44</v>
      </c>
      <c r="B6" s="26">
        <f>SUM(B7:B8)</f>
        <v>298750</v>
      </c>
    </row>
    <row r="7" spans="1:2" s="5" customFormat="1" ht="12.75" customHeight="1" x14ac:dyDescent="0.3">
      <c r="A7" s="28" t="s">
        <v>440</v>
      </c>
      <c r="B7" s="26">
        <v>291885</v>
      </c>
    </row>
    <row r="8" spans="1:2" s="5" customFormat="1" ht="12.75" customHeight="1" x14ac:dyDescent="0.3">
      <c r="A8" s="28" t="s">
        <v>441</v>
      </c>
      <c r="B8" s="26">
        <v>6865</v>
      </c>
    </row>
    <row r="9" spans="1:2" s="5" customFormat="1" ht="27.6" x14ac:dyDescent="0.3">
      <c r="A9" s="12" t="s">
        <v>525</v>
      </c>
      <c r="B9" s="26">
        <v>169</v>
      </c>
    </row>
    <row r="10" spans="1:2" s="5" customFormat="1" ht="15" customHeight="1" x14ac:dyDescent="0.3">
      <c r="A10" s="12" t="s">
        <v>524</v>
      </c>
      <c r="B10" s="26">
        <v>3</v>
      </c>
    </row>
    <row r="11" spans="1:2" s="5" customFormat="1" ht="15" customHeight="1" thickBot="1" x14ac:dyDescent="0.35">
      <c r="A11" s="85" t="s">
        <v>121</v>
      </c>
      <c r="B11" s="81">
        <v>3</v>
      </c>
    </row>
    <row r="13" spans="1:2" ht="56.25" customHeight="1" x14ac:dyDescent="0.3">
      <c r="A13" s="442" t="s">
        <v>70</v>
      </c>
      <c r="B13" s="442"/>
    </row>
    <row r="14" spans="1:2" ht="57" customHeight="1" x14ac:dyDescent="0.3">
      <c r="A14" s="442" t="s">
        <v>122</v>
      </c>
      <c r="B14" s="442"/>
    </row>
    <row r="16" spans="1:2" ht="51.75" customHeight="1" x14ac:dyDescent="0.3">
      <c r="A16" s="442" t="s">
        <v>542</v>
      </c>
      <c r="B16" s="442"/>
    </row>
  </sheetData>
  <mergeCells count="4">
    <mergeCell ref="A1:B1"/>
    <mergeCell ref="A13:B13"/>
    <mergeCell ref="A14:B14"/>
    <mergeCell ref="A16:B1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tabColor theme="6"/>
    <pageSetUpPr fitToPage="1"/>
  </sheetPr>
  <dimension ref="A1:I26"/>
  <sheetViews>
    <sheetView zoomScaleNormal="100" workbookViewId="0">
      <selection activeCell="E7" sqref="E7"/>
    </sheetView>
  </sheetViews>
  <sheetFormatPr defaultColWidth="9.109375" defaultRowHeight="13.8" x14ac:dyDescent="0.3"/>
  <cols>
    <col min="1" max="1" width="51.44140625" style="2" customWidth="1"/>
    <col min="2" max="2" width="51.44140625" style="3" customWidth="1"/>
    <col min="3" max="3" width="9.109375" style="1"/>
    <col min="4" max="4" width="35" style="1" bestFit="1" customWidth="1"/>
    <col min="5" max="5" width="9.21875" style="1" customWidth="1"/>
    <col min="6" max="6" width="11.109375" style="1" customWidth="1"/>
    <col min="7" max="7" width="11" style="1" customWidth="1"/>
    <col min="8" max="16384" width="9.109375" style="1"/>
  </cols>
  <sheetData>
    <row r="1" spans="1:9" ht="25.5" customHeight="1" x14ac:dyDescent="0.3">
      <c r="A1" s="407" t="s">
        <v>378</v>
      </c>
      <c r="B1" s="391"/>
      <c r="D1" s="408" t="s">
        <v>396</v>
      </c>
      <c r="E1" s="409"/>
      <c r="F1" s="409"/>
      <c r="G1" s="409"/>
      <c r="H1" s="409"/>
      <c r="I1" s="410"/>
    </row>
    <row r="2" spans="1:9" s="4" customFormat="1" ht="38.25" customHeight="1" x14ac:dyDescent="0.3">
      <c r="A2" s="12" t="s">
        <v>583</v>
      </c>
      <c r="B2" s="39"/>
      <c r="C2" s="1"/>
      <c r="D2" s="12" t="s">
        <v>583</v>
      </c>
      <c r="E2" s="63" t="s">
        <v>0</v>
      </c>
      <c r="F2" s="63" t="s">
        <v>2</v>
      </c>
      <c r="G2" s="63" t="s">
        <v>1</v>
      </c>
      <c r="H2" s="63" t="s">
        <v>3</v>
      </c>
      <c r="I2" s="148" t="s">
        <v>75</v>
      </c>
    </row>
    <row r="3" spans="1:9" s="4" customFormat="1" ht="27.6" x14ac:dyDescent="0.3">
      <c r="A3" s="25" t="s">
        <v>622</v>
      </c>
      <c r="B3" s="57" t="s">
        <v>594</v>
      </c>
      <c r="C3" s="1"/>
      <c r="D3" s="56" t="s">
        <v>91</v>
      </c>
      <c r="E3" s="6"/>
      <c r="F3" s="6"/>
      <c r="G3" s="6">
        <v>5</v>
      </c>
      <c r="H3" s="6"/>
      <c r="I3" s="27">
        <f>SUM(E3:H3)</f>
        <v>5</v>
      </c>
    </row>
    <row r="4" spans="1:9" ht="12.75" customHeight="1" thickBot="1" x14ac:dyDescent="0.35">
      <c r="A4" s="15" t="s">
        <v>10</v>
      </c>
      <c r="B4" s="55" t="s">
        <v>595</v>
      </c>
      <c r="D4" s="68" t="s">
        <v>414</v>
      </c>
      <c r="E4" s="66"/>
      <c r="F4" s="66"/>
      <c r="G4" s="66">
        <v>16</v>
      </c>
      <c r="H4" s="66"/>
      <c r="I4" s="149">
        <f>SUM(E4:H4)</f>
        <v>16</v>
      </c>
    </row>
    <row r="5" spans="1:9" ht="12.75" customHeight="1" x14ac:dyDescent="0.3">
      <c r="A5" s="15" t="s">
        <v>11</v>
      </c>
      <c r="B5" s="55"/>
    </row>
    <row r="6" spans="1:9" ht="12.75" customHeight="1" x14ac:dyDescent="0.3">
      <c r="A6" s="56" t="s">
        <v>12</v>
      </c>
      <c r="B6" s="55" t="s">
        <v>596</v>
      </c>
    </row>
    <row r="7" spans="1:9" ht="25.5" customHeight="1" x14ac:dyDescent="0.3">
      <c r="A7" s="15" t="s">
        <v>13</v>
      </c>
      <c r="B7" s="55" t="s">
        <v>591</v>
      </c>
    </row>
    <row r="8" spans="1:9" ht="15" thickBot="1" x14ac:dyDescent="0.35">
      <c r="A8" s="75" t="s">
        <v>76</v>
      </c>
      <c r="B8" s="293">
        <v>0</v>
      </c>
    </row>
    <row r="9" spans="1:9" x14ac:dyDescent="0.3">
      <c r="A9" s="53" t="s">
        <v>622</v>
      </c>
      <c r="B9" s="54" t="s">
        <v>597</v>
      </c>
    </row>
    <row r="10" spans="1:9" x14ac:dyDescent="0.3">
      <c r="A10" s="15" t="s">
        <v>10</v>
      </c>
      <c r="B10" s="55" t="s">
        <v>595</v>
      </c>
    </row>
    <row r="11" spans="1:9" x14ac:dyDescent="0.3">
      <c r="A11" s="15" t="s">
        <v>11</v>
      </c>
      <c r="B11" s="55"/>
    </row>
    <row r="12" spans="1:9" x14ac:dyDescent="0.3">
      <c r="A12" s="56" t="s">
        <v>12</v>
      </c>
      <c r="B12" s="55" t="s">
        <v>596</v>
      </c>
    </row>
    <row r="13" spans="1:9" ht="27.6" x14ac:dyDescent="0.3">
      <c r="A13" s="15" t="s">
        <v>13</v>
      </c>
      <c r="B13" s="55" t="s">
        <v>591</v>
      </c>
    </row>
    <row r="14" spans="1:9" ht="15" thickBot="1" x14ac:dyDescent="0.35">
      <c r="A14" s="73" t="s">
        <v>76</v>
      </c>
      <c r="B14" s="74">
        <v>0</v>
      </c>
    </row>
    <row r="15" spans="1:9" ht="27.6" x14ac:dyDescent="0.3">
      <c r="A15" s="53" t="s">
        <v>622</v>
      </c>
      <c r="B15" s="294" t="s">
        <v>598</v>
      </c>
    </row>
    <row r="16" spans="1:9" x14ac:dyDescent="0.3">
      <c r="A16" s="15" t="s">
        <v>10</v>
      </c>
      <c r="B16" s="295" t="s">
        <v>599</v>
      </c>
    </row>
    <row r="17" spans="1:2" x14ac:dyDescent="0.3">
      <c r="A17" s="15" t="s">
        <v>11</v>
      </c>
      <c r="B17" s="295"/>
    </row>
    <row r="18" spans="1:2" x14ac:dyDescent="0.3">
      <c r="A18" s="56" t="s">
        <v>12</v>
      </c>
      <c r="B18" s="295" t="s">
        <v>600</v>
      </c>
    </row>
    <row r="19" spans="1:2" ht="27.6" x14ac:dyDescent="0.3">
      <c r="A19" s="15" t="s">
        <v>13</v>
      </c>
      <c r="B19" s="295" t="s">
        <v>591</v>
      </c>
    </row>
    <row r="20" spans="1:2" ht="15" thickBot="1" x14ac:dyDescent="0.35">
      <c r="A20" s="73" t="s">
        <v>76</v>
      </c>
      <c r="B20" s="74">
        <v>3</v>
      </c>
    </row>
    <row r="21" spans="1:2" x14ac:dyDescent="0.3">
      <c r="A21" s="53" t="s">
        <v>622</v>
      </c>
      <c r="B21" s="54" t="s">
        <v>601</v>
      </c>
    </row>
    <row r="22" spans="1:2" x14ac:dyDescent="0.3">
      <c r="A22" s="15" t="s">
        <v>10</v>
      </c>
      <c r="B22" s="55" t="s">
        <v>602</v>
      </c>
    </row>
    <row r="23" spans="1:2" x14ac:dyDescent="0.3">
      <c r="A23" s="15" t="s">
        <v>11</v>
      </c>
      <c r="B23" s="55"/>
    </row>
    <row r="24" spans="1:2" x14ac:dyDescent="0.3">
      <c r="A24" s="56" t="s">
        <v>12</v>
      </c>
      <c r="B24" s="55" t="s">
        <v>603</v>
      </c>
    </row>
    <row r="25" spans="1:2" ht="27.6" x14ac:dyDescent="0.3">
      <c r="A25" s="15" t="s">
        <v>13</v>
      </c>
      <c r="B25" s="55" t="s">
        <v>575</v>
      </c>
    </row>
    <row r="26" spans="1:2" ht="15" thickBot="1" x14ac:dyDescent="0.35">
      <c r="A26" s="73" t="s">
        <v>76</v>
      </c>
      <c r="B26" s="74">
        <v>13</v>
      </c>
    </row>
  </sheetData>
  <mergeCells count="2">
    <mergeCell ref="A1:B1"/>
    <mergeCell ref="D1:I1"/>
  </mergeCells>
  <pageMargins left="0.7" right="0.7" top="0.75" bottom="0.75" header="0.3" footer="0.3"/>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tabColor theme="6"/>
    <pageSetUpPr fitToPage="1"/>
  </sheetPr>
  <dimension ref="A1:I21"/>
  <sheetViews>
    <sheetView zoomScaleNormal="100" workbookViewId="0">
      <selection activeCell="E6" sqref="E6"/>
    </sheetView>
  </sheetViews>
  <sheetFormatPr defaultColWidth="9.109375" defaultRowHeight="13.8" x14ac:dyDescent="0.3"/>
  <cols>
    <col min="1" max="1" width="42.44140625" style="2" customWidth="1"/>
    <col min="2" max="2" width="51.33203125" style="3" customWidth="1"/>
    <col min="3" max="3" width="9.109375" style="1"/>
    <col min="4" max="4" width="35" style="1" bestFit="1" customWidth="1"/>
    <col min="5" max="5" width="9.88671875" style="1" customWidth="1"/>
    <col min="6" max="6" width="11.21875" style="1" customWidth="1"/>
    <col min="7" max="7" width="11" style="1" customWidth="1"/>
    <col min="8" max="16384" width="9.109375" style="1"/>
  </cols>
  <sheetData>
    <row r="1" spans="1:9" ht="39.75" customHeight="1" x14ac:dyDescent="0.3">
      <c r="A1" s="411" t="s">
        <v>447</v>
      </c>
      <c r="B1" s="412"/>
      <c r="D1" s="408" t="s">
        <v>395</v>
      </c>
      <c r="E1" s="409"/>
      <c r="F1" s="409"/>
      <c r="G1" s="409"/>
      <c r="H1" s="409"/>
      <c r="I1" s="410"/>
    </row>
    <row r="2" spans="1:9" s="4" customFormat="1" ht="38.25" customHeight="1" x14ac:dyDescent="0.3">
      <c r="A2" s="12" t="s">
        <v>583</v>
      </c>
      <c r="B2" s="39"/>
      <c r="D2" s="12" t="s">
        <v>583</v>
      </c>
      <c r="E2" s="63" t="s">
        <v>0</v>
      </c>
      <c r="F2" s="63" t="s">
        <v>2</v>
      </c>
      <c r="G2" s="63" t="s">
        <v>1</v>
      </c>
      <c r="H2" s="63" t="s">
        <v>3</v>
      </c>
      <c r="I2" s="148" t="s">
        <v>75</v>
      </c>
    </row>
    <row r="3" spans="1:9" s="4" customFormat="1" ht="12.75" customHeight="1" x14ac:dyDescent="0.3">
      <c r="A3" s="25" t="s">
        <v>623</v>
      </c>
      <c r="B3" s="57" t="s">
        <v>585</v>
      </c>
      <c r="D3" s="56" t="s">
        <v>91</v>
      </c>
      <c r="E3" s="6"/>
      <c r="F3" s="6"/>
      <c r="G3" s="291">
        <v>1</v>
      </c>
      <c r="H3" s="6">
        <v>2</v>
      </c>
      <c r="I3" s="27">
        <f>SUM(E3:H3)</f>
        <v>3</v>
      </c>
    </row>
    <row r="4" spans="1:9" s="4" customFormat="1" ht="12.75" customHeight="1" thickBot="1" x14ac:dyDescent="0.35">
      <c r="A4" s="151" t="s">
        <v>506</v>
      </c>
      <c r="B4" s="292" t="s">
        <v>586</v>
      </c>
      <c r="D4" s="68" t="s">
        <v>414</v>
      </c>
      <c r="E4" s="66"/>
      <c r="F4" s="66"/>
      <c r="G4" s="66">
        <v>29</v>
      </c>
      <c r="H4" s="66">
        <v>8</v>
      </c>
      <c r="I4" s="149">
        <f>SUM(E4:H4)</f>
        <v>37</v>
      </c>
    </row>
    <row r="5" spans="1:9" ht="12.75" customHeight="1" x14ac:dyDescent="0.3">
      <c r="A5" s="106" t="s">
        <v>101</v>
      </c>
      <c r="B5" s="150" t="s">
        <v>587</v>
      </c>
    </row>
    <row r="6" spans="1:9" ht="25.5" customHeight="1" x14ac:dyDescent="0.3">
      <c r="A6" s="106" t="s">
        <v>13</v>
      </c>
      <c r="B6" s="150" t="s">
        <v>588</v>
      </c>
    </row>
    <row r="7" spans="1:9" ht="15" thickBot="1" x14ac:dyDescent="0.35">
      <c r="A7" s="73" t="s">
        <v>76</v>
      </c>
      <c r="B7" s="74">
        <v>4</v>
      </c>
    </row>
    <row r="8" spans="1:9" x14ac:dyDescent="0.3">
      <c r="A8" s="151" t="s">
        <v>623</v>
      </c>
      <c r="B8" s="57" t="s">
        <v>589</v>
      </c>
    </row>
    <row r="9" spans="1:9" x14ac:dyDescent="0.3">
      <c r="A9" s="151" t="s">
        <v>506</v>
      </c>
      <c r="B9" s="57">
        <v>211</v>
      </c>
    </row>
    <row r="10" spans="1:9" ht="12.75" customHeight="1" x14ac:dyDescent="0.3">
      <c r="A10" s="106" t="s">
        <v>101</v>
      </c>
      <c r="B10" s="150" t="s">
        <v>590</v>
      </c>
    </row>
    <row r="11" spans="1:9" ht="27.6" x14ac:dyDescent="0.3">
      <c r="A11" s="106" t="s">
        <v>13</v>
      </c>
      <c r="B11" s="150" t="s">
        <v>591</v>
      </c>
    </row>
    <row r="12" spans="1:9" ht="15" thickBot="1" x14ac:dyDescent="0.35">
      <c r="A12" s="73" t="s">
        <v>76</v>
      </c>
      <c r="B12" s="74">
        <v>29</v>
      </c>
    </row>
    <row r="13" spans="1:9" x14ac:dyDescent="0.3">
      <c r="A13" s="151" t="s">
        <v>623</v>
      </c>
      <c r="B13" s="57" t="s">
        <v>592</v>
      </c>
    </row>
    <row r="14" spans="1:9" ht="15" customHeight="1" x14ac:dyDescent="0.3">
      <c r="A14" s="151" t="s">
        <v>506</v>
      </c>
      <c r="B14" s="57">
        <v>18</v>
      </c>
    </row>
    <row r="15" spans="1:9" ht="15" customHeight="1" x14ac:dyDescent="0.3">
      <c r="A15" s="106" t="s">
        <v>101</v>
      </c>
      <c r="B15" s="150" t="s">
        <v>593</v>
      </c>
    </row>
    <row r="16" spans="1:9" ht="27.6" x14ac:dyDescent="0.3">
      <c r="A16" s="106" t="s">
        <v>13</v>
      </c>
      <c r="B16" s="150" t="s">
        <v>588</v>
      </c>
    </row>
    <row r="17" spans="1:2" ht="15" thickBot="1" x14ac:dyDescent="0.35">
      <c r="A17" s="73" t="s">
        <v>76</v>
      </c>
      <c r="B17" s="74">
        <v>4</v>
      </c>
    </row>
    <row r="18" spans="1:2" ht="14.4" x14ac:dyDescent="0.3">
      <c r="A18" s="76"/>
      <c r="B18" s="60"/>
    </row>
    <row r="19" spans="1:2" ht="14.4" x14ac:dyDescent="0.3">
      <c r="A19" s="76"/>
      <c r="B19" s="60"/>
    </row>
    <row r="20" spans="1:2" x14ac:dyDescent="0.3">
      <c r="A20" s="413" t="s">
        <v>83</v>
      </c>
      <c r="B20" s="413"/>
    </row>
    <row r="21" spans="1:2" x14ac:dyDescent="0.3">
      <c r="A21" s="413"/>
      <c r="B21" s="413"/>
    </row>
  </sheetData>
  <mergeCells count="3">
    <mergeCell ref="A1:B1"/>
    <mergeCell ref="D1:I1"/>
    <mergeCell ref="A20:B21"/>
  </mergeCells>
  <pageMargins left="0.7" right="0.7" top="0.75" bottom="0.75" header="0.3" footer="0.3"/>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5">
    <tabColor theme="6"/>
    <pageSetUpPr fitToPage="1"/>
  </sheetPr>
  <dimension ref="A1:I12"/>
  <sheetViews>
    <sheetView workbookViewId="0">
      <selection sqref="A1:B1"/>
    </sheetView>
  </sheetViews>
  <sheetFormatPr defaultColWidth="9.109375" defaultRowHeight="13.8" x14ac:dyDescent="0.3"/>
  <cols>
    <col min="1" max="1" width="38.44140625" style="2" customWidth="1"/>
    <col min="2" max="2" width="51.33203125" style="3" customWidth="1"/>
    <col min="3" max="3" width="9.109375" style="1" customWidth="1"/>
    <col min="4" max="4" width="35" style="1" bestFit="1" customWidth="1"/>
    <col min="5" max="5" width="9.109375" style="1"/>
    <col min="6" max="6" width="10.33203125" style="1" customWidth="1"/>
    <col min="7" max="7" width="11" style="1" customWidth="1"/>
    <col min="8" max="16384" width="9.109375" style="1"/>
  </cols>
  <sheetData>
    <row r="1" spans="1:9" ht="34.5" customHeight="1" x14ac:dyDescent="0.3">
      <c r="A1" s="411" t="s">
        <v>448</v>
      </c>
      <c r="B1" s="412"/>
      <c r="D1" s="408" t="s">
        <v>394</v>
      </c>
      <c r="E1" s="409"/>
      <c r="F1" s="409"/>
      <c r="G1" s="409"/>
      <c r="H1" s="409"/>
      <c r="I1" s="410"/>
    </row>
    <row r="2" spans="1:9" s="4" customFormat="1" ht="38.25" customHeight="1" x14ac:dyDescent="0.3">
      <c r="A2" s="12" t="s">
        <v>9</v>
      </c>
      <c r="B2" s="39"/>
      <c r="D2" s="72" t="s">
        <v>9</v>
      </c>
      <c r="E2" s="63" t="s">
        <v>0</v>
      </c>
      <c r="F2" s="63" t="s">
        <v>2</v>
      </c>
      <c r="G2" s="63" t="s">
        <v>1</v>
      </c>
      <c r="H2" s="63" t="s">
        <v>3</v>
      </c>
      <c r="I2" s="148" t="s">
        <v>75</v>
      </c>
    </row>
    <row r="3" spans="1:9" s="4" customFormat="1" x14ac:dyDescent="0.3">
      <c r="A3" s="25" t="s">
        <v>14</v>
      </c>
      <c r="B3" s="57"/>
      <c r="D3" s="56" t="s">
        <v>91</v>
      </c>
      <c r="E3" s="6"/>
      <c r="F3" s="6"/>
      <c r="G3" s="6"/>
      <c r="H3" s="6"/>
      <c r="I3" s="27">
        <f>SUM(E3:H3)</f>
        <v>0</v>
      </c>
    </row>
    <row r="4" spans="1:9" s="4" customFormat="1" ht="14.4" thickBot="1" x14ac:dyDescent="0.35">
      <c r="A4" s="151" t="s">
        <v>505</v>
      </c>
      <c r="B4" s="57"/>
      <c r="D4" s="68" t="s">
        <v>414</v>
      </c>
      <c r="E4" s="66"/>
      <c r="F4" s="66"/>
      <c r="G4" s="66"/>
      <c r="H4" s="66"/>
      <c r="I4" s="149">
        <f>SUM(E4:H4)</f>
        <v>0</v>
      </c>
    </row>
    <row r="5" spans="1:9" x14ac:dyDescent="0.3">
      <c r="A5" s="106" t="s">
        <v>16</v>
      </c>
      <c r="B5" s="55"/>
    </row>
    <row r="6" spans="1:9" ht="27.6" x14ac:dyDescent="0.3">
      <c r="A6" s="106" t="s">
        <v>13</v>
      </c>
      <c r="B6" s="55"/>
    </row>
    <row r="7" spans="1:9" x14ac:dyDescent="0.3">
      <c r="A7" s="89" t="s">
        <v>76</v>
      </c>
      <c r="B7" s="55"/>
    </row>
    <row r="8" spans="1:9" x14ac:dyDescent="0.3">
      <c r="A8" s="151" t="s">
        <v>15</v>
      </c>
      <c r="B8" s="57"/>
    </row>
    <row r="9" spans="1:9" x14ac:dyDescent="0.3">
      <c r="A9" s="151" t="s">
        <v>505</v>
      </c>
      <c r="B9" s="57"/>
    </row>
    <row r="10" spans="1:9" x14ac:dyDescent="0.3">
      <c r="A10" s="106" t="s">
        <v>16</v>
      </c>
      <c r="B10" s="55"/>
    </row>
    <row r="11" spans="1:9" ht="27.6" x14ac:dyDescent="0.3">
      <c r="A11" s="106" t="s">
        <v>13</v>
      </c>
      <c r="B11" s="55"/>
    </row>
    <row r="12" spans="1:9" ht="14.4" thickBot="1" x14ac:dyDescent="0.35">
      <c r="A12" s="40" t="s">
        <v>76</v>
      </c>
      <c r="B12" s="152"/>
    </row>
  </sheetData>
  <mergeCells count="2">
    <mergeCell ref="A1:B1"/>
    <mergeCell ref="D1:I1"/>
  </mergeCells>
  <pageMargins left="0.7" right="0.7" top="0.75" bottom="0.75" header="0.3" footer="0.3"/>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30">
    <tabColor theme="6"/>
    <pageSetUpPr fitToPage="1"/>
  </sheetPr>
  <dimension ref="A1:J18"/>
  <sheetViews>
    <sheetView workbookViewId="0">
      <selection activeCell="A16" sqref="A16"/>
    </sheetView>
  </sheetViews>
  <sheetFormatPr defaultColWidth="9.109375" defaultRowHeight="13.8" x14ac:dyDescent="0.3"/>
  <cols>
    <col min="1" max="1" width="47.77734375" style="2" customWidth="1"/>
    <col min="2" max="2" width="6.6640625" style="3" customWidth="1"/>
    <col min="3" max="4" width="8.33203125" style="1" customWidth="1"/>
    <col min="5" max="5" width="7.6640625" style="1" customWidth="1"/>
    <col min="6" max="6" width="8.33203125" style="1" customWidth="1"/>
    <col min="7" max="7" width="8.44140625" style="1" customWidth="1"/>
    <col min="8" max="8" width="7.44140625" style="1" customWidth="1"/>
    <col min="9" max="9" width="7" style="1" customWidth="1"/>
    <col min="10" max="16384" width="9.109375" style="1"/>
  </cols>
  <sheetData>
    <row r="1" spans="1:10" ht="25.5" customHeight="1" x14ac:dyDescent="0.3">
      <c r="A1" s="388" t="s">
        <v>624</v>
      </c>
      <c r="B1" s="389"/>
      <c r="C1" s="389"/>
      <c r="D1" s="389"/>
      <c r="E1" s="389"/>
      <c r="F1" s="389"/>
      <c r="G1" s="389"/>
      <c r="H1" s="389"/>
      <c r="I1" s="389"/>
      <c r="J1" s="391"/>
    </row>
    <row r="2" spans="1:10" s="4" customFormat="1" ht="38.25" customHeight="1" x14ac:dyDescent="0.3">
      <c r="A2" s="12" t="s">
        <v>583</v>
      </c>
      <c r="B2" s="7"/>
      <c r="C2" s="404" t="s">
        <v>45</v>
      </c>
      <c r="D2" s="404"/>
      <c r="E2" s="404"/>
      <c r="F2" s="404" t="s">
        <v>46</v>
      </c>
      <c r="G2" s="404"/>
      <c r="H2" s="404"/>
      <c r="I2" s="415" t="s">
        <v>47</v>
      </c>
      <c r="J2" s="417" t="s">
        <v>4</v>
      </c>
    </row>
    <row r="3" spans="1:10" s="4" customFormat="1" ht="27.6" x14ac:dyDescent="0.3">
      <c r="A3" s="12"/>
      <c r="B3" s="7"/>
      <c r="C3" s="63" t="s">
        <v>49</v>
      </c>
      <c r="D3" s="63" t="s">
        <v>134</v>
      </c>
      <c r="E3" s="63" t="s">
        <v>135</v>
      </c>
      <c r="F3" s="63" t="s">
        <v>49</v>
      </c>
      <c r="G3" s="63" t="s">
        <v>134</v>
      </c>
      <c r="H3" s="63" t="s">
        <v>135</v>
      </c>
      <c r="I3" s="416"/>
      <c r="J3" s="418"/>
    </row>
    <row r="4" spans="1:10" s="2" customFormat="1" x14ac:dyDescent="0.3">
      <c r="A4" s="220" t="s">
        <v>479</v>
      </c>
      <c r="B4" s="221" t="s">
        <v>478</v>
      </c>
      <c r="C4" s="414"/>
      <c r="D4" s="414"/>
      <c r="E4" s="414"/>
      <c r="F4" s="414"/>
      <c r="G4" s="414"/>
      <c r="H4" s="414"/>
      <c r="I4" s="414"/>
      <c r="J4" s="14"/>
    </row>
    <row r="5" spans="1:10" x14ac:dyDescent="0.3">
      <c r="A5" s="106" t="s">
        <v>493</v>
      </c>
      <c r="B5" s="222" t="s">
        <v>480</v>
      </c>
      <c r="C5" s="8"/>
      <c r="D5" s="8"/>
      <c r="E5" s="8"/>
      <c r="F5" s="8"/>
      <c r="G5" s="8"/>
      <c r="H5" s="8"/>
      <c r="I5" s="8"/>
      <c r="J5" s="16">
        <f>SUM(C5:I5)</f>
        <v>0</v>
      </c>
    </row>
    <row r="6" spans="1:10" x14ac:dyDescent="0.3">
      <c r="A6" s="106" t="s">
        <v>494</v>
      </c>
      <c r="B6" s="222" t="s">
        <v>481</v>
      </c>
      <c r="C6" s="8"/>
      <c r="D6" s="8"/>
      <c r="E6" s="8">
        <v>22</v>
      </c>
      <c r="F6" s="8"/>
      <c r="G6" s="8"/>
      <c r="H6" s="8"/>
      <c r="I6" s="8">
        <v>15</v>
      </c>
      <c r="J6" s="16">
        <f t="shared" ref="J6:J15" si="0">SUM(C6:I6)</f>
        <v>37</v>
      </c>
    </row>
    <row r="7" spans="1:10" x14ac:dyDescent="0.3">
      <c r="A7" s="106" t="s">
        <v>495</v>
      </c>
      <c r="B7" s="222" t="s">
        <v>482</v>
      </c>
      <c r="C7" s="8">
        <v>1</v>
      </c>
      <c r="D7" s="8">
        <v>3</v>
      </c>
      <c r="E7" s="8"/>
      <c r="F7" s="8"/>
      <c r="G7" s="8"/>
      <c r="H7" s="8"/>
      <c r="I7" s="8">
        <v>8</v>
      </c>
      <c r="J7" s="16">
        <f t="shared" si="0"/>
        <v>12</v>
      </c>
    </row>
    <row r="8" spans="1:10" x14ac:dyDescent="0.3">
      <c r="A8" s="106" t="s">
        <v>496</v>
      </c>
      <c r="B8" s="222" t="s">
        <v>483</v>
      </c>
      <c r="C8" s="8"/>
      <c r="D8" s="8">
        <v>1</v>
      </c>
      <c r="E8" s="8">
        <v>1</v>
      </c>
      <c r="F8" s="8"/>
      <c r="G8" s="8"/>
      <c r="H8" s="8"/>
      <c r="I8" s="8">
        <v>6</v>
      </c>
      <c r="J8" s="16">
        <f t="shared" si="0"/>
        <v>8</v>
      </c>
    </row>
    <row r="9" spans="1:10" x14ac:dyDescent="0.3">
      <c r="A9" s="106" t="s">
        <v>497</v>
      </c>
      <c r="B9" s="222" t="s">
        <v>484</v>
      </c>
      <c r="C9" s="8"/>
      <c r="D9" s="8"/>
      <c r="E9" s="8">
        <v>1</v>
      </c>
      <c r="F9" s="8"/>
      <c r="G9" s="8"/>
      <c r="H9" s="8"/>
      <c r="I9" s="8"/>
      <c r="J9" s="16">
        <f t="shared" si="0"/>
        <v>1</v>
      </c>
    </row>
    <row r="10" spans="1:10" x14ac:dyDescent="0.3">
      <c r="A10" s="106" t="s">
        <v>498</v>
      </c>
      <c r="B10" s="222" t="s">
        <v>485</v>
      </c>
      <c r="C10" s="8"/>
      <c r="D10" s="8"/>
      <c r="E10" s="8">
        <v>4</v>
      </c>
      <c r="F10" s="8"/>
      <c r="G10" s="8"/>
      <c r="H10" s="8"/>
      <c r="I10" s="8"/>
      <c r="J10" s="16">
        <f t="shared" si="0"/>
        <v>4</v>
      </c>
    </row>
    <row r="11" spans="1:10" x14ac:dyDescent="0.3">
      <c r="A11" s="106" t="s">
        <v>492</v>
      </c>
      <c r="B11" s="222" t="s">
        <v>486</v>
      </c>
      <c r="C11" s="8"/>
      <c r="D11" s="8"/>
      <c r="E11" s="8">
        <v>3</v>
      </c>
      <c r="F11" s="8"/>
      <c r="G11" s="8"/>
      <c r="H11" s="8"/>
      <c r="I11" s="8">
        <v>4</v>
      </c>
      <c r="J11" s="16">
        <f t="shared" si="0"/>
        <v>7</v>
      </c>
    </row>
    <row r="12" spans="1:10" x14ac:dyDescent="0.3">
      <c r="A12" s="106" t="s">
        <v>499</v>
      </c>
      <c r="B12" s="222" t="s">
        <v>487</v>
      </c>
      <c r="C12" s="8"/>
      <c r="D12" s="8"/>
      <c r="E12" s="8"/>
      <c r="F12" s="8"/>
      <c r="G12" s="8"/>
      <c r="H12" s="8"/>
      <c r="I12" s="8"/>
      <c r="J12" s="16">
        <f t="shared" si="0"/>
        <v>0</v>
      </c>
    </row>
    <row r="13" spans="1:10" x14ac:dyDescent="0.3">
      <c r="A13" s="106" t="s">
        <v>500</v>
      </c>
      <c r="B13" s="222" t="s">
        <v>488</v>
      </c>
      <c r="C13" s="8"/>
      <c r="D13" s="8"/>
      <c r="E13" s="8"/>
      <c r="F13" s="8"/>
      <c r="G13" s="8"/>
      <c r="H13" s="8"/>
      <c r="I13" s="8"/>
      <c r="J13" s="16">
        <f t="shared" si="0"/>
        <v>0</v>
      </c>
    </row>
    <row r="14" spans="1:10" x14ac:dyDescent="0.3">
      <c r="A14" s="106" t="s">
        <v>501</v>
      </c>
      <c r="B14" s="222" t="s">
        <v>489</v>
      </c>
      <c r="C14" s="8"/>
      <c r="D14" s="8">
        <v>1</v>
      </c>
      <c r="E14" s="8">
        <v>4</v>
      </c>
      <c r="F14" s="8">
        <v>1</v>
      </c>
      <c r="G14" s="8"/>
      <c r="H14" s="8"/>
      <c r="I14" s="8"/>
      <c r="J14" s="16">
        <f t="shared" si="0"/>
        <v>6</v>
      </c>
    </row>
    <row r="15" spans="1:10" x14ac:dyDescent="0.3">
      <c r="A15" s="106" t="s">
        <v>491</v>
      </c>
      <c r="B15" s="222" t="s">
        <v>490</v>
      </c>
      <c r="C15" s="20"/>
      <c r="D15" s="20"/>
      <c r="E15" s="20"/>
      <c r="F15" s="20"/>
      <c r="G15" s="20"/>
      <c r="H15" s="20"/>
      <c r="I15" s="20"/>
      <c r="J15" s="16">
        <f t="shared" si="0"/>
        <v>0</v>
      </c>
    </row>
    <row r="16" spans="1:10" ht="14.4" thickBot="1" x14ac:dyDescent="0.35">
      <c r="A16" s="22" t="s">
        <v>75</v>
      </c>
      <c r="B16" s="212" t="s">
        <v>90</v>
      </c>
      <c r="C16" s="24">
        <f t="shared" ref="C16:H16" si="1">SUM(C5:C15)</f>
        <v>1</v>
      </c>
      <c r="D16" s="24">
        <f t="shared" si="1"/>
        <v>5</v>
      </c>
      <c r="E16" s="24">
        <f t="shared" si="1"/>
        <v>35</v>
      </c>
      <c r="F16" s="24">
        <f t="shared" si="1"/>
        <v>1</v>
      </c>
      <c r="G16" s="24">
        <f t="shared" si="1"/>
        <v>0</v>
      </c>
      <c r="H16" s="24">
        <f t="shared" si="1"/>
        <v>0</v>
      </c>
      <c r="I16" s="24">
        <f>SUM(I5:I15)</f>
        <v>33</v>
      </c>
      <c r="J16" s="17">
        <f>SUM(J5:J15)</f>
        <v>75</v>
      </c>
    </row>
    <row r="18" spans="2:2" x14ac:dyDescent="0.3">
      <c r="B18" s="1"/>
    </row>
  </sheetData>
  <mergeCells count="6">
    <mergeCell ref="A1:J1"/>
    <mergeCell ref="C2:E2"/>
    <mergeCell ref="F2:H2"/>
    <mergeCell ref="C4:I4"/>
    <mergeCell ref="I2:I3"/>
    <mergeCell ref="J2:J3"/>
  </mergeCell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tabColor theme="6"/>
  </sheetPr>
  <dimension ref="A1:K18"/>
  <sheetViews>
    <sheetView workbookViewId="0">
      <selection activeCell="A17" sqref="A17"/>
    </sheetView>
  </sheetViews>
  <sheetFormatPr defaultColWidth="9.109375" defaultRowHeight="13.8" x14ac:dyDescent="0.3"/>
  <cols>
    <col min="1" max="1" width="47.77734375" style="2" customWidth="1"/>
    <col min="2" max="2" width="6.6640625" style="3" customWidth="1"/>
    <col min="3" max="3" width="6.109375" style="1" customWidth="1"/>
    <col min="4" max="4" width="8.33203125" style="1" customWidth="1"/>
    <col min="5" max="5" width="7.44140625" style="1" bestFit="1" customWidth="1"/>
    <col min="6" max="6" width="6" style="1" customWidth="1"/>
    <col min="7" max="7" width="8.44140625" style="1" customWidth="1"/>
    <col min="8" max="8" width="7.44140625" style="1" customWidth="1"/>
    <col min="9" max="9" width="7" style="1" customWidth="1"/>
    <col min="10" max="10" width="9.109375" style="1"/>
    <col min="11" max="11" width="22.77734375" style="1" customWidth="1"/>
    <col min="12" max="16384" width="9.109375" style="1"/>
  </cols>
  <sheetData>
    <row r="1" spans="1:11" ht="25.5" customHeight="1" x14ac:dyDescent="0.3">
      <c r="A1" s="407" t="s">
        <v>543</v>
      </c>
      <c r="B1" s="389"/>
      <c r="C1" s="389"/>
      <c r="D1" s="389"/>
      <c r="E1" s="389"/>
      <c r="F1" s="389"/>
      <c r="G1" s="389"/>
      <c r="H1" s="389"/>
      <c r="I1" s="389"/>
      <c r="J1" s="389"/>
      <c r="K1" s="391"/>
    </row>
    <row r="2" spans="1:11" s="4" customFormat="1" ht="38.25" customHeight="1" x14ac:dyDescent="0.3">
      <c r="A2" s="12" t="s">
        <v>583</v>
      </c>
      <c r="B2" s="7"/>
      <c r="C2" s="404" t="s">
        <v>45</v>
      </c>
      <c r="D2" s="404"/>
      <c r="E2" s="404"/>
      <c r="F2" s="404" t="s">
        <v>46</v>
      </c>
      <c r="G2" s="404"/>
      <c r="H2" s="404"/>
      <c r="I2" s="415" t="s">
        <v>47</v>
      </c>
      <c r="J2" s="420" t="s">
        <v>425</v>
      </c>
      <c r="K2" s="422" t="s">
        <v>48</v>
      </c>
    </row>
    <row r="3" spans="1:11" s="4" customFormat="1" ht="30.75" customHeight="1" x14ac:dyDescent="0.3">
      <c r="A3" s="12"/>
      <c r="B3" s="7"/>
      <c r="C3" s="63" t="s">
        <v>49</v>
      </c>
      <c r="D3" s="63" t="s">
        <v>134</v>
      </c>
      <c r="E3" s="63" t="s">
        <v>135</v>
      </c>
      <c r="F3" s="63" t="s">
        <v>49</v>
      </c>
      <c r="G3" s="63" t="s">
        <v>134</v>
      </c>
      <c r="H3" s="63" t="s">
        <v>135</v>
      </c>
      <c r="I3" s="416"/>
      <c r="J3" s="421"/>
      <c r="K3" s="423"/>
    </row>
    <row r="4" spans="1:11" s="2" customFormat="1" x14ac:dyDescent="0.3">
      <c r="A4" s="220" t="s">
        <v>479</v>
      </c>
      <c r="B4" s="221" t="s">
        <v>478</v>
      </c>
      <c r="C4" s="414"/>
      <c r="D4" s="414"/>
      <c r="E4" s="414"/>
      <c r="F4" s="414"/>
      <c r="G4" s="414"/>
      <c r="H4" s="414"/>
      <c r="I4" s="414"/>
      <c r="J4" s="34"/>
      <c r="K4" s="35"/>
    </row>
    <row r="5" spans="1:11" x14ac:dyDescent="0.3">
      <c r="A5" s="106" t="s">
        <v>493</v>
      </c>
      <c r="B5" s="222" t="s">
        <v>480</v>
      </c>
      <c r="C5" s="8"/>
      <c r="D5" s="8"/>
      <c r="E5" s="8"/>
      <c r="F5" s="8"/>
      <c r="G5" s="8"/>
      <c r="H5" s="8"/>
      <c r="I5" s="8"/>
      <c r="J5" s="11">
        <f>SUM(C5:I5)</f>
        <v>0</v>
      </c>
      <c r="K5" s="33"/>
    </row>
    <row r="6" spans="1:11" x14ac:dyDescent="0.3">
      <c r="A6" s="106" t="s">
        <v>494</v>
      </c>
      <c r="B6" s="222" t="s">
        <v>481</v>
      </c>
      <c r="C6" s="8"/>
      <c r="D6" s="8"/>
      <c r="E6" s="8">
        <v>824</v>
      </c>
      <c r="F6" s="8"/>
      <c r="G6" s="8"/>
      <c r="H6" s="8"/>
      <c r="I6" s="8">
        <v>269</v>
      </c>
      <c r="J6" s="11">
        <f>SUM(C6:I6)</f>
        <v>1093</v>
      </c>
      <c r="K6" s="33">
        <v>106</v>
      </c>
    </row>
    <row r="7" spans="1:11" x14ac:dyDescent="0.3">
      <c r="A7" s="106" t="s">
        <v>495</v>
      </c>
      <c r="B7" s="222" t="s">
        <v>482</v>
      </c>
      <c r="C7" s="8">
        <v>31</v>
      </c>
      <c r="D7" s="8">
        <v>13</v>
      </c>
      <c r="E7" s="8"/>
      <c r="F7" s="8"/>
      <c r="G7" s="8"/>
      <c r="H7" s="8"/>
      <c r="I7" s="8">
        <v>467</v>
      </c>
      <c r="J7" s="11">
        <f>SUM(C7:I7)</f>
        <v>511</v>
      </c>
      <c r="K7" s="33"/>
    </row>
    <row r="8" spans="1:11" x14ac:dyDescent="0.3">
      <c r="A8" s="106" t="s">
        <v>496</v>
      </c>
      <c r="B8" s="222" t="s">
        <v>483</v>
      </c>
      <c r="C8" s="8"/>
      <c r="D8" s="8">
        <v>35</v>
      </c>
      <c r="E8" s="8">
        <v>7</v>
      </c>
      <c r="F8" s="8"/>
      <c r="G8" s="8"/>
      <c r="H8" s="8"/>
      <c r="I8" s="8">
        <v>453</v>
      </c>
      <c r="J8" s="11">
        <f t="shared" ref="J8:J15" si="0">SUM(C8:I8)</f>
        <v>495</v>
      </c>
      <c r="K8" s="33">
        <v>1</v>
      </c>
    </row>
    <row r="9" spans="1:11" x14ac:dyDescent="0.3">
      <c r="A9" s="106" t="s">
        <v>497</v>
      </c>
      <c r="B9" s="222" t="s">
        <v>484</v>
      </c>
      <c r="C9" s="8"/>
      <c r="D9" s="8"/>
      <c r="E9" s="8">
        <v>43</v>
      </c>
      <c r="F9" s="8"/>
      <c r="G9" s="8"/>
      <c r="H9" s="8"/>
      <c r="I9" s="8"/>
      <c r="J9" s="11">
        <f t="shared" si="0"/>
        <v>43</v>
      </c>
      <c r="K9" s="33"/>
    </row>
    <row r="10" spans="1:11" x14ac:dyDescent="0.3">
      <c r="A10" s="106" t="s">
        <v>498</v>
      </c>
      <c r="B10" s="222" t="s">
        <v>485</v>
      </c>
      <c r="C10" s="8"/>
      <c r="D10" s="8"/>
      <c r="E10" s="8">
        <v>31</v>
      </c>
      <c r="F10" s="8"/>
      <c r="G10" s="8"/>
      <c r="H10" s="8"/>
      <c r="I10" s="8"/>
      <c r="J10" s="11">
        <f t="shared" si="0"/>
        <v>31</v>
      </c>
      <c r="K10" s="33"/>
    </row>
    <row r="11" spans="1:11" x14ac:dyDescent="0.3">
      <c r="A11" s="106" t="s">
        <v>492</v>
      </c>
      <c r="B11" s="222" t="s">
        <v>486</v>
      </c>
      <c r="C11" s="8"/>
      <c r="D11" s="8"/>
      <c r="E11" s="8">
        <v>44</v>
      </c>
      <c r="F11" s="8"/>
      <c r="G11" s="8"/>
      <c r="H11" s="8"/>
      <c r="I11" s="8">
        <v>100</v>
      </c>
      <c r="J11" s="11">
        <f t="shared" si="0"/>
        <v>144</v>
      </c>
      <c r="K11" s="33"/>
    </row>
    <row r="12" spans="1:11" x14ac:dyDescent="0.3">
      <c r="A12" s="106" t="s">
        <v>499</v>
      </c>
      <c r="B12" s="222" t="s">
        <v>487</v>
      </c>
      <c r="C12" s="8"/>
      <c r="D12" s="8"/>
      <c r="E12" s="8"/>
      <c r="F12" s="8"/>
      <c r="G12" s="8"/>
      <c r="H12" s="8"/>
      <c r="I12" s="8"/>
      <c r="J12" s="11">
        <f t="shared" si="0"/>
        <v>0</v>
      </c>
      <c r="K12" s="33"/>
    </row>
    <row r="13" spans="1:11" x14ac:dyDescent="0.3">
      <c r="A13" s="106" t="s">
        <v>500</v>
      </c>
      <c r="B13" s="222" t="s">
        <v>488</v>
      </c>
      <c r="C13" s="8"/>
      <c r="D13" s="8"/>
      <c r="E13" s="8"/>
      <c r="F13" s="8"/>
      <c r="G13" s="8"/>
      <c r="H13" s="8"/>
      <c r="I13" s="8"/>
      <c r="J13" s="11">
        <f t="shared" si="0"/>
        <v>0</v>
      </c>
      <c r="K13" s="33"/>
    </row>
    <row r="14" spans="1:11" x14ac:dyDescent="0.3">
      <c r="A14" s="106" t="s">
        <v>501</v>
      </c>
      <c r="B14" s="222" t="s">
        <v>489</v>
      </c>
      <c r="C14" s="8">
        <v>0</v>
      </c>
      <c r="D14" s="8">
        <v>105</v>
      </c>
      <c r="E14" s="8">
        <v>85</v>
      </c>
      <c r="F14" s="8">
        <v>15</v>
      </c>
      <c r="G14" s="8"/>
      <c r="H14" s="8"/>
      <c r="I14" s="8">
        <v>155</v>
      </c>
      <c r="J14" s="11">
        <f t="shared" si="0"/>
        <v>360</v>
      </c>
      <c r="K14" s="33">
        <v>1</v>
      </c>
    </row>
    <row r="15" spans="1:11" x14ac:dyDescent="0.3">
      <c r="A15" s="106" t="s">
        <v>491</v>
      </c>
      <c r="B15" s="222" t="s">
        <v>490</v>
      </c>
      <c r="C15" s="20"/>
      <c r="D15" s="20"/>
      <c r="E15" s="20"/>
      <c r="F15" s="20"/>
      <c r="G15" s="20"/>
      <c r="H15" s="20"/>
      <c r="I15" s="20"/>
      <c r="J15" s="11">
        <f t="shared" si="0"/>
        <v>0</v>
      </c>
      <c r="K15" s="211"/>
    </row>
    <row r="16" spans="1:11" ht="14.4" thickBot="1" x14ac:dyDescent="0.35">
      <c r="A16" s="22" t="s">
        <v>621</v>
      </c>
      <c r="B16" s="212" t="s">
        <v>90</v>
      </c>
      <c r="C16" s="24">
        <f>SUM(C5:C15)</f>
        <v>31</v>
      </c>
      <c r="D16" s="24">
        <f t="shared" ref="D16:H16" si="1">SUM(D5:D15)</f>
        <v>153</v>
      </c>
      <c r="E16" s="24">
        <f t="shared" si="1"/>
        <v>1034</v>
      </c>
      <c r="F16" s="24">
        <f t="shared" si="1"/>
        <v>15</v>
      </c>
      <c r="G16" s="24">
        <f t="shared" si="1"/>
        <v>0</v>
      </c>
      <c r="H16" s="24">
        <f t="shared" si="1"/>
        <v>0</v>
      </c>
      <c r="I16" s="24">
        <f>SUM(I5:I15)</f>
        <v>1444</v>
      </c>
      <c r="J16" s="24">
        <f>SUM(J5:J15)</f>
        <v>2677</v>
      </c>
      <c r="K16" s="17">
        <f>SUM(K5:K15)</f>
        <v>108</v>
      </c>
    </row>
    <row r="18" spans="1:11" ht="30" customHeight="1" x14ac:dyDescent="0.3">
      <c r="A18" s="419" t="s">
        <v>539</v>
      </c>
      <c r="B18" s="419"/>
      <c r="C18" s="419"/>
      <c r="D18" s="419"/>
      <c r="E18" s="419"/>
      <c r="F18" s="419"/>
      <c r="G18" s="419"/>
      <c r="H18" s="419"/>
      <c r="I18" s="419"/>
      <c r="J18" s="419"/>
      <c r="K18" s="419"/>
    </row>
  </sheetData>
  <mergeCells count="8">
    <mergeCell ref="A18:K18"/>
    <mergeCell ref="C4:I4"/>
    <mergeCell ref="A1:K1"/>
    <mergeCell ref="C2:E2"/>
    <mergeCell ref="F2:H2"/>
    <mergeCell ref="I2:I3"/>
    <mergeCell ref="J2:J3"/>
    <mergeCell ref="K2:K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8BDD6-C98B-427D-A70E-CC4F3C311E02}">
  <sheetPr>
    <tabColor theme="6"/>
  </sheetPr>
  <dimension ref="A1:J18"/>
  <sheetViews>
    <sheetView workbookViewId="0">
      <selection activeCell="B58" sqref="B58"/>
    </sheetView>
  </sheetViews>
  <sheetFormatPr defaultColWidth="9.109375" defaultRowHeight="13.8" x14ac:dyDescent="0.3"/>
  <cols>
    <col min="1" max="1" width="47.77734375" style="2" customWidth="1"/>
    <col min="2" max="2" width="6.6640625" style="3" customWidth="1"/>
    <col min="3" max="3" width="12.44140625" style="1" customWidth="1"/>
    <col min="4" max="4" width="8.77734375" style="1" customWidth="1"/>
    <col min="5" max="5" width="7.44140625" style="1" bestFit="1" customWidth="1"/>
    <col min="6" max="6" width="7.44140625" style="1" customWidth="1"/>
    <col min="7" max="7" width="12.44140625" style="1" customWidth="1"/>
    <col min="8" max="8" width="9.33203125" style="1" customWidth="1"/>
    <col min="9" max="9" width="7.44140625" style="1" customWidth="1"/>
    <col min="10" max="16384" width="9.109375" style="1"/>
  </cols>
  <sheetData>
    <row r="1" spans="1:10" ht="25.5" customHeight="1" x14ac:dyDescent="0.3">
      <c r="A1" s="407" t="s">
        <v>566</v>
      </c>
      <c r="B1" s="389"/>
      <c r="C1" s="389"/>
      <c r="D1" s="389"/>
      <c r="E1" s="389"/>
      <c r="F1" s="389"/>
      <c r="G1" s="389"/>
      <c r="H1" s="389"/>
      <c r="I1" s="389"/>
      <c r="J1" s="391"/>
    </row>
    <row r="2" spans="1:10" s="4" customFormat="1" ht="15" customHeight="1" x14ac:dyDescent="0.3">
      <c r="A2" s="12" t="s">
        <v>9</v>
      </c>
      <c r="B2" s="7"/>
      <c r="C2" s="404" t="s">
        <v>564</v>
      </c>
      <c r="D2" s="404"/>
      <c r="E2" s="404"/>
      <c r="F2" s="424" t="s">
        <v>4</v>
      </c>
      <c r="G2" s="406" t="s">
        <v>567</v>
      </c>
      <c r="H2" s="404"/>
      <c r="I2" s="404"/>
      <c r="J2" s="276" t="s">
        <v>425</v>
      </c>
    </row>
    <row r="3" spans="1:10" s="4" customFormat="1" ht="45" customHeight="1" x14ac:dyDescent="0.3">
      <c r="A3" s="12"/>
      <c r="B3" s="7"/>
      <c r="C3" s="274" t="s">
        <v>565</v>
      </c>
      <c r="D3" s="274" t="s">
        <v>568</v>
      </c>
      <c r="E3" s="275" t="s">
        <v>47</v>
      </c>
      <c r="F3" s="425"/>
      <c r="G3" s="273" t="s">
        <v>565</v>
      </c>
      <c r="H3" s="274" t="s">
        <v>568</v>
      </c>
      <c r="I3" s="275" t="s">
        <v>47</v>
      </c>
      <c r="J3" s="277"/>
    </row>
    <row r="4" spans="1:10" s="2" customFormat="1" x14ac:dyDescent="0.3">
      <c r="A4" s="220" t="s">
        <v>479</v>
      </c>
      <c r="B4" s="221" t="s">
        <v>478</v>
      </c>
      <c r="C4" s="278"/>
      <c r="D4" s="278"/>
      <c r="E4" s="278"/>
      <c r="F4" s="14"/>
      <c r="G4" s="279"/>
      <c r="H4" s="278"/>
      <c r="I4" s="278"/>
      <c r="J4" s="14"/>
    </row>
    <row r="5" spans="1:10" x14ac:dyDescent="0.3">
      <c r="A5" s="106" t="s">
        <v>493</v>
      </c>
      <c r="B5" s="222" t="s">
        <v>480</v>
      </c>
      <c r="C5" s="8"/>
      <c r="D5" s="8"/>
      <c r="E5" s="8"/>
      <c r="F5" s="16">
        <f>SUM(C5:E5)</f>
        <v>0</v>
      </c>
      <c r="G5" s="280"/>
      <c r="H5" s="8"/>
      <c r="I5" s="8"/>
      <c r="J5" s="16"/>
    </row>
    <row r="6" spans="1:10" x14ac:dyDescent="0.3">
      <c r="A6" s="106" t="s">
        <v>494</v>
      </c>
      <c r="B6" s="222" t="s">
        <v>481</v>
      </c>
      <c r="C6" s="8"/>
      <c r="D6" s="8"/>
      <c r="E6" s="8"/>
      <c r="F6" s="16">
        <f t="shared" ref="F6:F16" si="0">SUM(C6:E6)</f>
        <v>0</v>
      </c>
      <c r="G6" s="280"/>
      <c r="H6" s="8"/>
      <c r="I6" s="8"/>
      <c r="J6" s="16"/>
    </row>
    <row r="7" spans="1:10" x14ac:dyDescent="0.3">
      <c r="A7" s="106" t="s">
        <v>495</v>
      </c>
      <c r="B7" s="222" t="s">
        <v>482</v>
      </c>
      <c r="C7" s="8"/>
      <c r="D7" s="8"/>
      <c r="E7" s="8"/>
      <c r="F7" s="16">
        <f t="shared" si="0"/>
        <v>0</v>
      </c>
      <c r="G7" s="280"/>
      <c r="H7" s="8"/>
      <c r="I7" s="8"/>
      <c r="J7" s="16"/>
    </row>
    <row r="8" spans="1:10" x14ac:dyDescent="0.3">
      <c r="A8" s="106" t="s">
        <v>496</v>
      </c>
      <c r="B8" s="222" t="s">
        <v>483</v>
      </c>
      <c r="C8" s="8"/>
      <c r="D8" s="8"/>
      <c r="E8" s="8"/>
      <c r="F8" s="16">
        <f t="shared" si="0"/>
        <v>0</v>
      </c>
      <c r="G8" s="280"/>
      <c r="H8" s="8"/>
      <c r="I8" s="8"/>
      <c r="J8" s="16"/>
    </row>
    <row r="9" spans="1:10" x14ac:dyDescent="0.3">
      <c r="A9" s="106" t="s">
        <v>497</v>
      </c>
      <c r="B9" s="222" t="s">
        <v>484</v>
      </c>
      <c r="C9" s="8"/>
      <c r="D9" s="8"/>
      <c r="E9" s="8"/>
      <c r="F9" s="16">
        <f t="shared" si="0"/>
        <v>0</v>
      </c>
      <c r="G9" s="280"/>
      <c r="H9" s="8"/>
      <c r="I9" s="8"/>
      <c r="J9" s="16"/>
    </row>
    <row r="10" spans="1:10" x14ac:dyDescent="0.3">
      <c r="A10" s="106" t="s">
        <v>498</v>
      </c>
      <c r="B10" s="222" t="s">
        <v>485</v>
      </c>
      <c r="C10" s="8"/>
      <c r="D10" s="8"/>
      <c r="E10" s="8"/>
      <c r="F10" s="16">
        <f t="shared" si="0"/>
        <v>0</v>
      </c>
      <c r="G10" s="280"/>
      <c r="H10" s="8"/>
      <c r="I10" s="8"/>
      <c r="J10" s="16"/>
    </row>
    <row r="11" spans="1:10" x14ac:dyDescent="0.3">
      <c r="A11" s="106" t="s">
        <v>492</v>
      </c>
      <c r="B11" s="222" t="s">
        <v>486</v>
      </c>
      <c r="C11" s="8"/>
      <c r="D11" s="8"/>
      <c r="E11" s="8"/>
      <c r="F11" s="16">
        <f t="shared" si="0"/>
        <v>0</v>
      </c>
      <c r="G11" s="280"/>
      <c r="H11" s="8"/>
      <c r="I11" s="8"/>
      <c r="J11" s="16"/>
    </row>
    <row r="12" spans="1:10" x14ac:dyDescent="0.3">
      <c r="A12" s="106" t="s">
        <v>499</v>
      </c>
      <c r="B12" s="222" t="s">
        <v>487</v>
      </c>
      <c r="C12" s="8"/>
      <c r="D12" s="8"/>
      <c r="E12" s="8"/>
      <c r="F12" s="16">
        <f t="shared" si="0"/>
        <v>0</v>
      </c>
      <c r="G12" s="280"/>
      <c r="H12" s="8"/>
      <c r="I12" s="8"/>
      <c r="J12" s="16"/>
    </row>
    <row r="13" spans="1:10" x14ac:dyDescent="0.3">
      <c r="A13" s="106" t="s">
        <v>500</v>
      </c>
      <c r="B13" s="222" t="s">
        <v>488</v>
      </c>
      <c r="C13" s="8"/>
      <c r="D13" s="8"/>
      <c r="E13" s="8"/>
      <c r="F13" s="16">
        <f t="shared" si="0"/>
        <v>0</v>
      </c>
      <c r="G13" s="280"/>
      <c r="H13" s="8"/>
      <c r="I13" s="8"/>
      <c r="J13" s="16"/>
    </row>
    <row r="14" spans="1:10" x14ac:dyDescent="0.3">
      <c r="A14" s="106" t="s">
        <v>501</v>
      </c>
      <c r="B14" s="222" t="s">
        <v>489</v>
      </c>
      <c r="C14" s="8"/>
      <c r="D14" s="8"/>
      <c r="E14" s="8"/>
      <c r="F14" s="16">
        <f t="shared" si="0"/>
        <v>0</v>
      </c>
      <c r="G14" s="280"/>
      <c r="H14" s="8"/>
      <c r="I14" s="8"/>
      <c r="J14" s="16"/>
    </row>
    <row r="15" spans="1:10" x14ac:dyDescent="0.3">
      <c r="A15" s="106" t="s">
        <v>491</v>
      </c>
      <c r="B15" s="222" t="s">
        <v>490</v>
      </c>
      <c r="C15" s="20"/>
      <c r="D15" s="20"/>
      <c r="E15" s="20"/>
      <c r="F15" s="21">
        <f t="shared" si="0"/>
        <v>0</v>
      </c>
      <c r="G15" s="281"/>
      <c r="H15" s="20"/>
      <c r="I15" s="20"/>
      <c r="J15" s="21"/>
    </row>
    <row r="16" spans="1:10" ht="14.4" thickBot="1" x14ac:dyDescent="0.35">
      <c r="A16" s="22" t="s">
        <v>425</v>
      </c>
      <c r="B16" s="212" t="s">
        <v>90</v>
      </c>
      <c r="C16" s="24">
        <f>SUM(C5:C15)</f>
        <v>0</v>
      </c>
      <c r="D16" s="24">
        <f t="shared" ref="D16:E16" si="1">SUM(D5:D15)</f>
        <v>0</v>
      </c>
      <c r="E16" s="24">
        <f t="shared" si="1"/>
        <v>0</v>
      </c>
      <c r="F16" s="17">
        <f t="shared" si="0"/>
        <v>0</v>
      </c>
      <c r="G16" s="282"/>
      <c r="H16" s="24"/>
      <c r="I16" s="24"/>
      <c r="J16" s="17"/>
    </row>
    <row r="18" spans="1:10" ht="30" customHeight="1" x14ac:dyDescent="0.3">
      <c r="A18" s="419" t="s">
        <v>573</v>
      </c>
      <c r="B18" s="419"/>
      <c r="C18" s="419"/>
      <c r="D18" s="419"/>
      <c r="E18" s="419"/>
      <c r="F18" s="419"/>
      <c r="G18" s="419"/>
      <c r="H18" s="419"/>
      <c r="I18" s="419"/>
      <c r="J18" s="419"/>
    </row>
  </sheetData>
  <mergeCells count="5">
    <mergeCell ref="A18:J18"/>
    <mergeCell ref="F2:F3"/>
    <mergeCell ref="A1:J1"/>
    <mergeCell ref="C2:E2"/>
    <mergeCell ref="G2:I2"/>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6"/>
    <pageSetUpPr fitToPage="1"/>
  </sheetPr>
  <dimension ref="A1:K115"/>
  <sheetViews>
    <sheetView tabSelected="1" topLeftCell="A53" zoomScale="85" zoomScaleNormal="85" workbookViewId="0">
      <selection activeCell="M111" sqref="M111"/>
    </sheetView>
  </sheetViews>
  <sheetFormatPr defaultColWidth="9.109375" defaultRowHeight="13.8" x14ac:dyDescent="0.3"/>
  <cols>
    <col min="1" max="1" width="47.77734375" style="2" customWidth="1"/>
    <col min="2" max="2" width="6.6640625" style="3" customWidth="1"/>
    <col min="3" max="3" width="8.33203125" style="1" customWidth="1"/>
    <col min="4" max="4" width="6.77734375" style="1" customWidth="1"/>
    <col min="5" max="5" width="8.44140625" style="1" customWidth="1"/>
    <col min="6" max="6" width="7.44140625" style="1" customWidth="1"/>
    <col min="7" max="7" width="8.6640625" style="1" customWidth="1"/>
    <col min="8" max="8" width="7" style="1" customWidth="1"/>
    <col min="9" max="16384" width="9.109375" style="1"/>
  </cols>
  <sheetData>
    <row r="1" spans="1:11" ht="33.75" customHeight="1" x14ac:dyDescent="0.3">
      <c r="A1" s="436" t="s">
        <v>379</v>
      </c>
      <c r="B1" s="437"/>
      <c r="C1" s="437"/>
      <c r="D1" s="437"/>
      <c r="E1" s="437"/>
      <c r="F1" s="437"/>
      <c r="G1" s="437"/>
      <c r="H1" s="437"/>
      <c r="I1" s="437"/>
      <c r="J1" s="437"/>
      <c r="K1" s="412"/>
    </row>
    <row r="2" spans="1:11" s="4" customFormat="1" ht="38.25" customHeight="1" x14ac:dyDescent="0.3">
      <c r="A2" s="12" t="s">
        <v>583</v>
      </c>
      <c r="B2" s="7"/>
      <c r="C2" s="404" t="s">
        <v>0</v>
      </c>
      <c r="D2" s="404"/>
      <c r="E2" s="404" t="s">
        <v>2</v>
      </c>
      <c r="F2" s="404"/>
      <c r="G2" s="404" t="s">
        <v>1</v>
      </c>
      <c r="H2" s="404"/>
      <c r="I2" s="405" t="s">
        <v>3</v>
      </c>
      <c r="J2" s="406"/>
      <c r="K2" s="329" t="s">
        <v>4</v>
      </c>
    </row>
    <row r="3" spans="1:11" s="4" customFormat="1" ht="13.5" customHeight="1" thickBot="1" x14ac:dyDescent="0.35">
      <c r="A3" s="40"/>
      <c r="B3" s="43"/>
      <c r="C3" s="44" t="s">
        <v>7</v>
      </c>
      <c r="D3" s="44" t="s">
        <v>8</v>
      </c>
      <c r="E3" s="44" t="s">
        <v>7</v>
      </c>
      <c r="F3" s="44" t="s">
        <v>8</v>
      </c>
      <c r="G3" s="44" t="s">
        <v>7</v>
      </c>
      <c r="H3" s="44" t="s">
        <v>8</v>
      </c>
      <c r="I3" s="44" t="s">
        <v>7</v>
      </c>
      <c r="J3" s="44" t="s">
        <v>8</v>
      </c>
      <c r="K3" s="38"/>
    </row>
    <row r="4" spans="1:11" s="5" customFormat="1" x14ac:dyDescent="0.3">
      <c r="A4" s="335" t="s">
        <v>576</v>
      </c>
      <c r="B4" s="336"/>
      <c r="C4" s="438"/>
      <c r="D4" s="439"/>
      <c r="E4" s="439"/>
      <c r="F4" s="439"/>
      <c r="G4" s="439"/>
      <c r="H4" s="439"/>
      <c r="I4" s="439"/>
      <c r="J4" s="439"/>
      <c r="K4" s="440"/>
    </row>
    <row r="5" spans="1:11" x14ac:dyDescent="0.3">
      <c r="A5" s="220" t="s">
        <v>479</v>
      </c>
      <c r="B5" s="221" t="s">
        <v>478</v>
      </c>
      <c r="C5" s="430"/>
      <c r="D5" s="431"/>
      <c r="E5" s="431"/>
      <c r="F5" s="431"/>
      <c r="G5" s="431"/>
      <c r="H5" s="431"/>
      <c r="I5" s="431"/>
      <c r="J5" s="431"/>
      <c r="K5" s="432"/>
    </row>
    <row r="6" spans="1:11" ht="12.75" customHeight="1" x14ac:dyDescent="0.3">
      <c r="A6" s="106" t="s">
        <v>493</v>
      </c>
      <c r="B6" s="222" t="s">
        <v>480</v>
      </c>
      <c r="C6" s="8"/>
      <c r="D6" s="8"/>
      <c r="E6" s="8"/>
      <c r="F6" s="8"/>
      <c r="G6" s="8"/>
      <c r="H6" s="8"/>
      <c r="I6" s="8"/>
      <c r="J6" s="331"/>
      <c r="K6" s="16">
        <f>SUM(C6:J6)</f>
        <v>0</v>
      </c>
    </row>
    <row r="7" spans="1:11" ht="12.75" customHeight="1" x14ac:dyDescent="0.3">
      <c r="A7" s="106" t="s">
        <v>494</v>
      </c>
      <c r="B7" s="222" t="s">
        <v>481</v>
      </c>
      <c r="C7" s="8"/>
      <c r="D7" s="8"/>
      <c r="E7" s="8"/>
      <c r="F7" s="8"/>
      <c r="G7" s="8">
        <v>94</v>
      </c>
      <c r="H7" s="8"/>
      <c r="I7" s="8">
        <v>1</v>
      </c>
      <c r="J7" s="331">
        <v>1</v>
      </c>
      <c r="K7" s="16">
        <f t="shared" ref="K7:K16" si="0">SUM(C7:J7)</f>
        <v>96</v>
      </c>
    </row>
    <row r="8" spans="1:11" x14ac:dyDescent="0.3">
      <c r="A8" s="106" t="s">
        <v>495</v>
      </c>
      <c r="B8" s="222" t="s">
        <v>482</v>
      </c>
      <c r="C8" s="8">
        <v>762</v>
      </c>
      <c r="D8" s="8">
        <v>219</v>
      </c>
      <c r="E8" s="8"/>
      <c r="F8" s="8"/>
      <c r="G8" s="8">
        <v>182</v>
      </c>
      <c r="H8" s="8">
        <v>9</v>
      </c>
      <c r="I8" s="8">
        <v>59</v>
      </c>
      <c r="J8" s="331">
        <v>16</v>
      </c>
      <c r="K8" s="16">
        <f t="shared" si="0"/>
        <v>1247</v>
      </c>
    </row>
    <row r="9" spans="1:11" x14ac:dyDescent="0.3">
      <c r="A9" s="106" t="s">
        <v>496</v>
      </c>
      <c r="B9" s="222" t="s">
        <v>483</v>
      </c>
      <c r="C9" s="8">
        <v>399</v>
      </c>
      <c r="D9" s="8"/>
      <c r="E9" s="8"/>
      <c r="F9" s="8"/>
      <c r="G9" s="8"/>
      <c r="H9" s="8"/>
      <c r="I9" s="8"/>
      <c r="J9" s="331"/>
      <c r="K9" s="16">
        <f t="shared" si="0"/>
        <v>399</v>
      </c>
    </row>
    <row r="10" spans="1:11" x14ac:dyDescent="0.3">
      <c r="A10" s="106" t="s">
        <v>497</v>
      </c>
      <c r="B10" s="222" t="s">
        <v>484</v>
      </c>
      <c r="C10" s="8"/>
      <c r="D10" s="8"/>
      <c r="E10" s="8"/>
      <c r="F10" s="8"/>
      <c r="G10" s="8"/>
      <c r="H10" s="8"/>
      <c r="I10" s="8"/>
      <c r="J10" s="331"/>
      <c r="K10" s="16">
        <f t="shared" si="0"/>
        <v>0</v>
      </c>
    </row>
    <row r="11" spans="1:11" ht="12.75" customHeight="1" x14ac:dyDescent="0.3">
      <c r="A11" s="106" t="s">
        <v>498</v>
      </c>
      <c r="B11" s="222" t="s">
        <v>485</v>
      </c>
      <c r="C11" s="8"/>
      <c r="D11" s="8"/>
      <c r="E11" s="8"/>
      <c r="F11" s="8"/>
      <c r="G11" s="8"/>
      <c r="H11" s="8"/>
      <c r="I11" s="8"/>
      <c r="J11" s="331"/>
      <c r="K11" s="16">
        <f t="shared" si="0"/>
        <v>0</v>
      </c>
    </row>
    <row r="12" spans="1:11" x14ac:dyDescent="0.3">
      <c r="A12" s="106" t="s">
        <v>492</v>
      </c>
      <c r="B12" s="222" t="s">
        <v>486</v>
      </c>
      <c r="C12" s="8"/>
      <c r="D12" s="8"/>
      <c r="E12" s="8"/>
      <c r="F12" s="8"/>
      <c r="G12" s="8"/>
      <c r="H12" s="8"/>
      <c r="I12" s="8"/>
      <c r="J12" s="331"/>
      <c r="K12" s="16">
        <f t="shared" si="0"/>
        <v>0</v>
      </c>
    </row>
    <row r="13" spans="1:11" x14ac:dyDescent="0.3">
      <c r="A13" s="106" t="s">
        <v>499</v>
      </c>
      <c r="B13" s="222" t="s">
        <v>487</v>
      </c>
      <c r="C13" s="8"/>
      <c r="D13" s="8"/>
      <c r="E13" s="8"/>
      <c r="F13" s="8"/>
      <c r="G13" s="8"/>
      <c r="H13" s="8"/>
      <c r="I13" s="8"/>
      <c r="J13" s="331"/>
      <c r="K13" s="16">
        <f t="shared" si="0"/>
        <v>0</v>
      </c>
    </row>
    <row r="14" spans="1:11" x14ac:dyDescent="0.3">
      <c r="A14" s="106" t="s">
        <v>500</v>
      </c>
      <c r="B14" s="222" t="s">
        <v>488</v>
      </c>
      <c r="C14" s="8"/>
      <c r="D14" s="8"/>
      <c r="E14" s="8"/>
      <c r="F14" s="8"/>
      <c r="G14" s="8"/>
      <c r="H14" s="8"/>
      <c r="I14" s="8"/>
      <c r="J14" s="331"/>
      <c r="K14" s="16">
        <f t="shared" si="0"/>
        <v>0</v>
      </c>
    </row>
    <row r="15" spans="1:11" s="5" customFormat="1" x14ac:dyDescent="0.3">
      <c r="A15" s="106" t="s">
        <v>501</v>
      </c>
      <c r="B15" s="222" t="s">
        <v>489</v>
      </c>
      <c r="C15" s="8"/>
      <c r="D15" s="8"/>
      <c r="E15" s="8"/>
      <c r="F15" s="8"/>
      <c r="G15" s="8"/>
      <c r="H15" s="8"/>
      <c r="I15" s="8"/>
      <c r="J15" s="331"/>
      <c r="K15" s="16">
        <f t="shared" si="0"/>
        <v>0</v>
      </c>
    </row>
    <row r="16" spans="1:11" s="5" customFormat="1" x14ac:dyDescent="0.3">
      <c r="A16" s="106" t="s">
        <v>491</v>
      </c>
      <c r="B16" s="222" t="s">
        <v>490</v>
      </c>
      <c r="C16" s="8"/>
      <c r="D16" s="8"/>
      <c r="E16" s="8"/>
      <c r="F16" s="8"/>
      <c r="G16" s="8"/>
      <c r="H16" s="8"/>
      <c r="I16" s="8"/>
      <c r="J16" s="331"/>
      <c r="K16" s="16">
        <f t="shared" si="0"/>
        <v>0</v>
      </c>
    </row>
    <row r="17" spans="1:11" s="5" customFormat="1" x14ac:dyDescent="0.3">
      <c r="A17" s="89" t="s">
        <v>75</v>
      </c>
      <c r="B17" s="334" t="s">
        <v>90</v>
      </c>
      <c r="C17" s="8">
        <f>SUM(C6:C16)</f>
        <v>1161</v>
      </c>
      <c r="D17" s="8">
        <f t="shared" ref="D17:J17" si="1">SUM(D6:D16)</f>
        <v>219</v>
      </c>
      <c r="E17" s="8">
        <f t="shared" si="1"/>
        <v>0</v>
      </c>
      <c r="F17" s="8">
        <f t="shared" si="1"/>
        <v>0</v>
      </c>
      <c r="G17" s="8">
        <f t="shared" si="1"/>
        <v>276</v>
      </c>
      <c r="H17" s="8">
        <f t="shared" si="1"/>
        <v>9</v>
      </c>
      <c r="I17" s="8">
        <f t="shared" si="1"/>
        <v>60</v>
      </c>
      <c r="J17" s="8">
        <f t="shared" si="1"/>
        <v>17</v>
      </c>
      <c r="K17" s="16">
        <f>SUM(K6:K16)</f>
        <v>1742</v>
      </c>
    </row>
    <row r="18" spans="1:11" s="5" customFormat="1" x14ac:dyDescent="0.3">
      <c r="A18" s="106" t="s">
        <v>613</v>
      </c>
      <c r="B18" s="334" t="s">
        <v>90</v>
      </c>
      <c r="C18" s="8">
        <v>872</v>
      </c>
      <c r="D18" s="8">
        <v>154</v>
      </c>
      <c r="E18" s="8"/>
      <c r="F18" s="8"/>
      <c r="G18" s="8">
        <v>202</v>
      </c>
      <c r="H18" s="8">
        <v>7</v>
      </c>
      <c r="I18" s="8">
        <v>39</v>
      </c>
      <c r="J18" s="8">
        <v>12</v>
      </c>
      <c r="K18" s="18">
        <f t="shared" ref="K18:K19" si="2">SUM(C18:J18)</f>
        <v>1286</v>
      </c>
    </row>
    <row r="19" spans="1:11" s="5" customFormat="1" ht="14.4" thickBot="1" x14ac:dyDescent="0.35">
      <c r="A19" s="118" t="s">
        <v>614</v>
      </c>
      <c r="B19" s="378" t="s">
        <v>90</v>
      </c>
      <c r="C19" s="66">
        <v>125</v>
      </c>
      <c r="D19" s="66">
        <v>11</v>
      </c>
      <c r="E19" s="66">
        <v>0</v>
      </c>
      <c r="F19" s="66">
        <v>0</v>
      </c>
      <c r="G19" s="66">
        <v>24</v>
      </c>
      <c r="H19" s="66">
        <v>0</v>
      </c>
      <c r="I19" s="66">
        <v>15</v>
      </c>
      <c r="J19" s="66">
        <v>8</v>
      </c>
      <c r="K19" s="379">
        <v>183</v>
      </c>
    </row>
    <row r="20" spans="1:11" s="2" customFormat="1" x14ac:dyDescent="0.3">
      <c r="A20" s="380" t="s">
        <v>584</v>
      </c>
      <c r="B20" s="381"/>
      <c r="C20" s="427"/>
      <c r="D20" s="428"/>
      <c r="E20" s="428"/>
      <c r="F20" s="428"/>
      <c r="G20" s="428"/>
      <c r="H20" s="428"/>
      <c r="I20" s="428"/>
      <c r="J20" s="428"/>
      <c r="K20" s="429"/>
    </row>
    <row r="21" spans="1:11" x14ac:dyDescent="0.3">
      <c r="A21" s="220" t="s">
        <v>479</v>
      </c>
      <c r="B21" s="221" t="s">
        <v>478</v>
      </c>
      <c r="C21" s="430"/>
      <c r="D21" s="431"/>
      <c r="E21" s="431"/>
      <c r="F21" s="431"/>
      <c r="G21" s="431"/>
      <c r="H21" s="431"/>
      <c r="I21" s="431"/>
      <c r="J21" s="431"/>
      <c r="K21" s="432"/>
    </row>
    <row r="22" spans="1:11" x14ac:dyDescent="0.3">
      <c r="A22" s="106" t="s">
        <v>493</v>
      </c>
      <c r="B22" s="222" t="s">
        <v>480</v>
      </c>
      <c r="C22" s="8"/>
      <c r="D22" s="8"/>
      <c r="E22" s="8"/>
      <c r="F22" s="8"/>
      <c r="G22" s="8"/>
      <c r="H22" s="8"/>
      <c r="I22" s="8"/>
      <c r="J22" s="331"/>
      <c r="K22" s="16">
        <f>SUM(C22:J22)</f>
        <v>0</v>
      </c>
    </row>
    <row r="23" spans="1:11" x14ac:dyDescent="0.3">
      <c r="A23" s="106" t="s">
        <v>494</v>
      </c>
      <c r="B23" s="222" t="s">
        <v>481</v>
      </c>
      <c r="C23" s="8"/>
      <c r="D23" s="8"/>
      <c r="E23" s="8"/>
      <c r="F23" s="8"/>
      <c r="G23" s="8"/>
      <c r="H23" s="8"/>
      <c r="I23" s="8"/>
      <c r="J23" s="331"/>
      <c r="K23" s="16">
        <f t="shared" ref="K23:K32" si="3">SUM(C23:J23)</f>
        <v>0</v>
      </c>
    </row>
    <row r="24" spans="1:11" x14ac:dyDescent="0.3">
      <c r="A24" s="106" t="s">
        <v>495</v>
      </c>
      <c r="B24" s="222" t="s">
        <v>482</v>
      </c>
      <c r="C24" s="8"/>
      <c r="D24" s="8"/>
      <c r="E24" s="8"/>
      <c r="F24" s="8"/>
      <c r="G24" s="8"/>
      <c r="H24" s="8"/>
      <c r="I24" s="8"/>
      <c r="J24" s="331"/>
      <c r="K24" s="16">
        <f t="shared" si="3"/>
        <v>0</v>
      </c>
    </row>
    <row r="25" spans="1:11" x14ac:dyDescent="0.3">
      <c r="A25" s="106" t="s">
        <v>496</v>
      </c>
      <c r="B25" s="222" t="s">
        <v>483</v>
      </c>
      <c r="C25" s="8"/>
      <c r="D25" s="8"/>
      <c r="E25" s="8"/>
      <c r="F25" s="8"/>
      <c r="G25" s="8"/>
      <c r="H25" s="8"/>
      <c r="I25" s="8"/>
      <c r="J25" s="331"/>
      <c r="K25" s="16">
        <f t="shared" si="3"/>
        <v>0</v>
      </c>
    </row>
    <row r="26" spans="1:11" x14ac:dyDescent="0.3">
      <c r="A26" s="106" t="s">
        <v>497</v>
      </c>
      <c r="B26" s="222" t="s">
        <v>484</v>
      </c>
      <c r="C26" s="8"/>
      <c r="D26" s="8"/>
      <c r="E26" s="8"/>
      <c r="F26" s="8"/>
      <c r="G26" s="8"/>
      <c r="H26" s="8"/>
      <c r="I26" s="8"/>
      <c r="J26" s="331"/>
      <c r="K26" s="16">
        <f t="shared" si="3"/>
        <v>0</v>
      </c>
    </row>
    <row r="27" spans="1:11" x14ac:dyDescent="0.3">
      <c r="A27" s="106" t="s">
        <v>498</v>
      </c>
      <c r="B27" s="222" t="s">
        <v>485</v>
      </c>
      <c r="C27" s="8"/>
      <c r="D27" s="8"/>
      <c r="E27" s="8"/>
      <c r="F27" s="8"/>
      <c r="G27" s="8"/>
      <c r="H27" s="8"/>
      <c r="I27" s="8"/>
      <c r="J27" s="331"/>
      <c r="K27" s="16">
        <f t="shared" si="3"/>
        <v>0</v>
      </c>
    </row>
    <row r="28" spans="1:11" x14ac:dyDescent="0.3">
      <c r="A28" s="106" t="s">
        <v>492</v>
      </c>
      <c r="B28" s="222" t="s">
        <v>486</v>
      </c>
      <c r="C28" s="8"/>
      <c r="D28" s="8"/>
      <c r="E28" s="8"/>
      <c r="F28" s="8"/>
      <c r="G28" s="8"/>
      <c r="H28" s="8"/>
      <c r="I28" s="8"/>
      <c r="J28" s="331"/>
      <c r="K28" s="16">
        <f t="shared" si="3"/>
        <v>0</v>
      </c>
    </row>
    <row r="29" spans="1:11" x14ac:dyDescent="0.3">
      <c r="A29" s="106" t="s">
        <v>499</v>
      </c>
      <c r="B29" s="222" t="s">
        <v>487</v>
      </c>
      <c r="C29" s="8"/>
      <c r="D29" s="8"/>
      <c r="E29" s="8"/>
      <c r="F29" s="8"/>
      <c r="G29" s="8"/>
      <c r="H29" s="8"/>
      <c r="I29" s="8"/>
      <c r="J29" s="331"/>
      <c r="K29" s="16">
        <f t="shared" si="3"/>
        <v>0</v>
      </c>
    </row>
    <row r="30" spans="1:11" x14ac:dyDescent="0.3">
      <c r="A30" s="106" t="s">
        <v>500</v>
      </c>
      <c r="B30" s="222" t="s">
        <v>488</v>
      </c>
      <c r="C30" s="8"/>
      <c r="D30" s="8"/>
      <c r="E30" s="8"/>
      <c r="F30" s="8"/>
      <c r="G30" s="8"/>
      <c r="H30" s="8"/>
      <c r="I30" s="8"/>
      <c r="J30" s="331"/>
      <c r="K30" s="16">
        <f t="shared" si="3"/>
        <v>0</v>
      </c>
    </row>
    <row r="31" spans="1:11" x14ac:dyDescent="0.3">
      <c r="A31" s="106" t="s">
        <v>501</v>
      </c>
      <c r="B31" s="222" t="s">
        <v>489</v>
      </c>
      <c r="C31" s="8">
        <v>232</v>
      </c>
      <c r="D31" s="8">
        <v>201</v>
      </c>
      <c r="E31" s="8"/>
      <c r="F31" s="8"/>
      <c r="G31" s="8">
        <v>66</v>
      </c>
      <c r="H31" s="8">
        <v>201</v>
      </c>
      <c r="I31" s="8">
        <v>12</v>
      </c>
      <c r="J31" s="331">
        <v>7</v>
      </c>
      <c r="K31" s="16">
        <f t="shared" si="3"/>
        <v>719</v>
      </c>
    </row>
    <row r="32" spans="1:11" x14ac:dyDescent="0.3">
      <c r="A32" s="106" t="s">
        <v>491</v>
      </c>
      <c r="B32" s="222" t="s">
        <v>490</v>
      </c>
      <c r="C32" s="8"/>
      <c r="D32" s="8"/>
      <c r="E32" s="8"/>
      <c r="F32" s="8"/>
      <c r="G32" s="8"/>
      <c r="H32" s="8"/>
      <c r="I32" s="8"/>
      <c r="J32" s="331"/>
      <c r="K32" s="16">
        <f t="shared" si="3"/>
        <v>0</v>
      </c>
    </row>
    <row r="33" spans="1:11" x14ac:dyDescent="0.3">
      <c r="A33" s="89" t="s">
        <v>75</v>
      </c>
      <c r="B33" s="334" t="s">
        <v>90</v>
      </c>
      <c r="C33" s="8">
        <f>SUM(C22:C32)</f>
        <v>232</v>
      </c>
      <c r="D33" s="8">
        <f t="shared" ref="D33:J33" si="4">SUM(D22:D32)</f>
        <v>201</v>
      </c>
      <c r="E33" s="8">
        <f t="shared" si="4"/>
        <v>0</v>
      </c>
      <c r="F33" s="8">
        <f t="shared" si="4"/>
        <v>0</v>
      </c>
      <c r="G33" s="8">
        <f t="shared" si="4"/>
        <v>66</v>
      </c>
      <c r="H33" s="8">
        <f t="shared" si="4"/>
        <v>201</v>
      </c>
      <c r="I33" s="8">
        <f t="shared" si="4"/>
        <v>12</v>
      </c>
      <c r="J33" s="8">
        <f t="shared" si="4"/>
        <v>7</v>
      </c>
      <c r="K33" s="16">
        <f>SUM(K22:K32)</f>
        <v>719</v>
      </c>
    </row>
    <row r="34" spans="1:11" x14ac:dyDescent="0.3">
      <c r="A34" s="106" t="s">
        <v>610</v>
      </c>
      <c r="B34" s="334" t="s">
        <v>90</v>
      </c>
      <c r="C34" s="8">
        <v>210</v>
      </c>
      <c r="D34" s="8">
        <v>173</v>
      </c>
      <c r="E34" s="8"/>
      <c r="F34" s="8"/>
      <c r="G34" s="8">
        <v>58</v>
      </c>
      <c r="H34" s="8">
        <v>184</v>
      </c>
      <c r="I34" s="8">
        <v>9</v>
      </c>
      <c r="J34" s="8">
        <v>6</v>
      </c>
      <c r="K34" s="18">
        <f t="shared" ref="K34:K35" si="5">SUM(C34:J34)</f>
        <v>640</v>
      </c>
    </row>
    <row r="35" spans="1:11" ht="14.4" thickBot="1" x14ac:dyDescent="0.35">
      <c r="A35" s="118" t="s">
        <v>611</v>
      </c>
      <c r="B35" s="378" t="s">
        <v>90</v>
      </c>
      <c r="C35" s="66">
        <v>2</v>
      </c>
      <c r="D35" s="66">
        <v>1</v>
      </c>
      <c r="E35" s="66">
        <v>0</v>
      </c>
      <c r="F35" s="66">
        <v>0</v>
      </c>
      <c r="G35" s="66">
        <v>2</v>
      </c>
      <c r="H35" s="66">
        <v>3</v>
      </c>
      <c r="I35" s="66">
        <v>0</v>
      </c>
      <c r="J35" s="66">
        <v>2</v>
      </c>
      <c r="K35" s="379">
        <v>10</v>
      </c>
    </row>
    <row r="36" spans="1:11" x14ac:dyDescent="0.3">
      <c r="A36" s="380" t="s">
        <v>574</v>
      </c>
      <c r="B36" s="381"/>
      <c r="C36" s="427"/>
      <c r="D36" s="428"/>
      <c r="E36" s="428"/>
      <c r="F36" s="428"/>
      <c r="G36" s="428"/>
      <c r="H36" s="428"/>
      <c r="I36" s="428"/>
      <c r="J36" s="428"/>
      <c r="K36" s="429"/>
    </row>
    <row r="37" spans="1:11" x14ac:dyDescent="0.3">
      <c r="A37" s="220" t="s">
        <v>479</v>
      </c>
      <c r="B37" s="221" t="s">
        <v>478</v>
      </c>
      <c r="C37" s="430"/>
      <c r="D37" s="431"/>
      <c r="E37" s="431"/>
      <c r="F37" s="431"/>
      <c r="G37" s="431"/>
      <c r="H37" s="431"/>
      <c r="I37" s="431"/>
      <c r="J37" s="431"/>
      <c r="K37" s="432"/>
    </row>
    <row r="38" spans="1:11" x14ac:dyDescent="0.3">
      <c r="A38" s="106" t="s">
        <v>493</v>
      </c>
      <c r="B38" s="222" t="s">
        <v>480</v>
      </c>
      <c r="C38" s="8"/>
      <c r="D38" s="8"/>
      <c r="E38" s="8"/>
      <c r="F38" s="8"/>
      <c r="G38" s="8"/>
      <c r="H38" s="8"/>
      <c r="I38" s="8"/>
      <c r="J38" s="331"/>
      <c r="K38" s="16">
        <f>SUM(C38:J38)</f>
        <v>0</v>
      </c>
    </row>
    <row r="39" spans="1:11" x14ac:dyDescent="0.3">
      <c r="A39" s="106" t="s">
        <v>494</v>
      </c>
      <c r="B39" s="222" t="s">
        <v>481</v>
      </c>
      <c r="C39" s="8"/>
      <c r="D39" s="8"/>
      <c r="E39" s="8"/>
      <c r="F39" s="8"/>
      <c r="G39" s="8"/>
      <c r="H39" s="8"/>
      <c r="I39" s="8"/>
      <c r="J39" s="331"/>
      <c r="K39" s="16">
        <f t="shared" ref="K39:K48" si="6">SUM(C39:J39)</f>
        <v>0</v>
      </c>
    </row>
    <row r="40" spans="1:11" x14ac:dyDescent="0.3">
      <c r="A40" s="106" t="s">
        <v>495</v>
      </c>
      <c r="B40" s="222" t="s">
        <v>482</v>
      </c>
      <c r="C40" s="8">
        <v>321</v>
      </c>
      <c r="D40" s="8"/>
      <c r="E40" s="8"/>
      <c r="F40" s="8"/>
      <c r="G40" s="8">
        <v>183</v>
      </c>
      <c r="H40" s="8"/>
      <c r="I40" s="8">
        <v>12</v>
      </c>
      <c r="J40" s="331">
        <v>1</v>
      </c>
      <c r="K40" s="16">
        <f t="shared" si="6"/>
        <v>517</v>
      </c>
    </row>
    <row r="41" spans="1:11" x14ac:dyDescent="0.3">
      <c r="A41" s="106" t="s">
        <v>496</v>
      </c>
      <c r="B41" s="222" t="s">
        <v>483</v>
      </c>
      <c r="C41" s="8"/>
      <c r="D41" s="8"/>
      <c r="E41" s="8"/>
      <c r="F41" s="8"/>
      <c r="G41" s="8"/>
      <c r="H41" s="8"/>
      <c r="I41" s="8"/>
      <c r="J41" s="331"/>
      <c r="K41" s="16">
        <f t="shared" si="6"/>
        <v>0</v>
      </c>
    </row>
    <row r="42" spans="1:11" x14ac:dyDescent="0.3">
      <c r="A42" s="106" t="s">
        <v>497</v>
      </c>
      <c r="B42" s="222" t="s">
        <v>484</v>
      </c>
      <c r="C42" s="8"/>
      <c r="D42" s="8"/>
      <c r="E42" s="8"/>
      <c r="F42" s="8"/>
      <c r="G42" s="8"/>
      <c r="H42" s="8"/>
      <c r="I42" s="8"/>
      <c r="J42" s="331"/>
      <c r="K42" s="16">
        <f t="shared" si="6"/>
        <v>0</v>
      </c>
    </row>
    <row r="43" spans="1:11" x14ac:dyDescent="0.3">
      <c r="A43" s="106" t="s">
        <v>498</v>
      </c>
      <c r="B43" s="222" t="s">
        <v>485</v>
      </c>
      <c r="C43" s="8"/>
      <c r="D43" s="8"/>
      <c r="E43" s="8"/>
      <c r="F43" s="8"/>
      <c r="G43" s="8"/>
      <c r="H43" s="8"/>
      <c r="I43" s="8"/>
      <c r="J43" s="331"/>
      <c r="K43" s="16">
        <f t="shared" si="6"/>
        <v>0</v>
      </c>
    </row>
    <row r="44" spans="1:11" x14ac:dyDescent="0.3">
      <c r="A44" s="106" t="s">
        <v>492</v>
      </c>
      <c r="B44" s="222" t="s">
        <v>486</v>
      </c>
      <c r="C44" s="8"/>
      <c r="D44" s="8"/>
      <c r="E44" s="8"/>
      <c r="F44" s="8"/>
      <c r="G44" s="8"/>
      <c r="H44" s="8"/>
      <c r="I44" s="8"/>
      <c r="J44" s="331"/>
      <c r="K44" s="16">
        <f t="shared" si="6"/>
        <v>0</v>
      </c>
    </row>
    <row r="45" spans="1:11" x14ac:dyDescent="0.3">
      <c r="A45" s="106" t="s">
        <v>499</v>
      </c>
      <c r="B45" s="222" t="s">
        <v>487</v>
      </c>
      <c r="C45" s="8"/>
      <c r="D45" s="8"/>
      <c r="E45" s="8"/>
      <c r="F45" s="8"/>
      <c r="G45" s="8"/>
      <c r="H45" s="8"/>
      <c r="I45" s="8"/>
      <c r="J45" s="331"/>
      <c r="K45" s="16">
        <f t="shared" si="6"/>
        <v>0</v>
      </c>
    </row>
    <row r="46" spans="1:11" x14ac:dyDescent="0.3">
      <c r="A46" s="106" t="s">
        <v>500</v>
      </c>
      <c r="B46" s="222" t="s">
        <v>488</v>
      </c>
      <c r="C46" s="8"/>
      <c r="D46" s="8"/>
      <c r="E46" s="8"/>
      <c r="F46" s="8"/>
      <c r="G46" s="8"/>
      <c r="H46" s="8"/>
      <c r="I46" s="8"/>
      <c r="J46" s="331"/>
      <c r="K46" s="16">
        <f t="shared" si="6"/>
        <v>0</v>
      </c>
    </row>
    <row r="47" spans="1:11" x14ac:dyDescent="0.3">
      <c r="A47" s="106" t="s">
        <v>501</v>
      </c>
      <c r="B47" s="222" t="s">
        <v>489</v>
      </c>
      <c r="C47" s="8"/>
      <c r="D47" s="8"/>
      <c r="E47" s="8"/>
      <c r="F47" s="8"/>
      <c r="G47" s="8"/>
      <c r="H47" s="8"/>
      <c r="I47" s="8"/>
      <c r="J47" s="331"/>
      <c r="K47" s="16">
        <f t="shared" si="6"/>
        <v>0</v>
      </c>
    </row>
    <row r="48" spans="1:11" x14ac:dyDescent="0.3">
      <c r="A48" s="106" t="s">
        <v>491</v>
      </c>
      <c r="B48" s="222" t="s">
        <v>490</v>
      </c>
      <c r="C48" s="8"/>
      <c r="D48" s="8"/>
      <c r="E48" s="8"/>
      <c r="F48" s="8"/>
      <c r="G48" s="8"/>
      <c r="H48" s="8"/>
      <c r="I48" s="8"/>
      <c r="J48" s="331"/>
      <c r="K48" s="16">
        <f t="shared" si="6"/>
        <v>0</v>
      </c>
    </row>
    <row r="49" spans="1:11" x14ac:dyDescent="0.3">
      <c r="A49" s="89" t="s">
        <v>75</v>
      </c>
      <c r="B49" s="334" t="s">
        <v>90</v>
      </c>
      <c r="C49" s="8">
        <f>SUM(C38:C48)</f>
        <v>321</v>
      </c>
      <c r="D49" s="8">
        <f t="shared" ref="D49:J49" si="7">SUM(D38:D48)</f>
        <v>0</v>
      </c>
      <c r="E49" s="8">
        <f t="shared" si="7"/>
        <v>0</v>
      </c>
      <c r="F49" s="8">
        <f t="shared" si="7"/>
        <v>0</v>
      </c>
      <c r="G49" s="8">
        <f t="shared" si="7"/>
        <v>183</v>
      </c>
      <c r="H49" s="8">
        <f t="shared" si="7"/>
        <v>0</v>
      </c>
      <c r="I49" s="8">
        <f t="shared" si="7"/>
        <v>12</v>
      </c>
      <c r="J49" s="8">
        <f t="shared" si="7"/>
        <v>1</v>
      </c>
      <c r="K49" s="16">
        <f>SUM(K38:K48)</f>
        <v>517</v>
      </c>
    </row>
    <row r="50" spans="1:11" x14ac:dyDescent="0.3">
      <c r="A50" s="106" t="s">
        <v>619</v>
      </c>
      <c r="B50" s="334" t="s">
        <v>90</v>
      </c>
      <c r="C50" s="8">
        <v>243</v>
      </c>
      <c r="D50" s="8"/>
      <c r="E50" s="8"/>
      <c r="F50" s="8"/>
      <c r="G50" s="8">
        <v>125</v>
      </c>
      <c r="H50" s="8"/>
      <c r="I50" s="8">
        <v>6</v>
      </c>
      <c r="J50" s="8"/>
      <c r="K50" s="18">
        <f t="shared" ref="K50:K51" si="8">SUM(C50:J50)</f>
        <v>374</v>
      </c>
    </row>
    <row r="51" spans="1:11" ht="14.4" thickBot="1" x14ac:dyDescent="0.35">
      <c r="A51" s="118" t="s">
        <v>626</v>
      </c>
      <c r="B51" s="378" t="s">
        <v>90</v>
      </c>
      <c r="C51" s="66">
        <v>108</v>
      </c>
      <c r="D51" s="66">
        <v>0</v>
      </c>
      <c r="E51" s="66">
        <v>0</v>
      </c>
      <c r="F51" s="66">
        <v>0</v>
      </c>
      <c r="G51" s="66">
        <v>54</v>
      </c>
      <c r="H51" s="66">
        <v>0</v>
      </c>
      <c r="I51" s="66">
        <v>2</v>
      </c>
      <c r="J51" s="66">
        <v>0</v>
      </c>
      <c r="K51" s="379">
        <v>164</v>
      </c>
    </row>
    <row r="52" spans="1:11" x14ac:dyDescent="0.3">
      <c r="A52" s="332" t="s">
        <v>580</v>
      </c>
      <c r="B52" s="333"/>
      <c r="C52" s="427"/>
      <c r="D52" s="428"/>
      <c r="E52" s="428"/>
      <c r="F52" s="428"/>
      <c r="G52" s="428"/>
      <c r="H52" s="428"/>
      <c r="I52" s="428"/>
      <c r="J52" s="428"/>
      <c r="K52" s="429"/>
    </row>
    <row r="53" spans="1:11" x14ac:dyDescent="0.3">
      <c r="A53" s="220" t="s">
        <v>479</v>
      </c>
      <c r="B53" s="221" t="s">
        <v>478</v>
      </c>
      <c r="C53" s="430"/>
      <c r="D53" s="431"/>
      <c r="E53" s="431"/>
      <c r="F53" s="431"/>
      <c r="G53" s="431"/>
      <c r="H53" s="431"/>
      <c r="I53" s="431"/>
      <c r="J53" s="431"/>
      <c r="K53" s="432"/>
    </row>
    <row r="54" spans="1:11" x14ac:dyDescent="0.3">
      <c r="A54" s="106" t="s">
        <v>493</v>
      </c>
      <c r="B54" s="222" t="s">
        <v>480</v>
      </c>
      <c r="C54" s="8"/>
      <c r="D54" s="8"/>
      <c r="E54" s="8"/>
      <c r="F54" s="8"/>
      <c r="G54" s="8"/>
      <c r="H54" s="8"/>
      <c r="I54" s="8"/>
      <c r="J54" s="331"/>
      <c r="K54" s="16">
        <f>SUM(C54:J54)</f>
        <v>0</v>
      </c>
    </row>
    <row r="55" spans="1:11" x14ac:dyDescent="0.3">
      <c r="A55" s="106" t="s">
        <v>494</v>
      </c>
      <c r="B55" s="222" t="s">
        <v>481</v>
      </c>
      <c r="C55" s="8"/>
      <c r="D55" s="8"/>
      <c r="E55" s="8"/>
      <c r="F55" s="8"/>
      <c r="G55" s="8"/>
      <c r="H55" s="8"/>
      <c r="I55" s="8"/>
      <c r="J55" s="331"/>
      <c r="K55" s="16">
        <f t="shared" ref="K55:K67" si="9">SUM(C55:J55)</f>
        <v>0</v>
      </c>
    </row>
    <row r="56" spans="1:11" x14ac:dyDescent="0.3">
      <c r="A56" s="106" t="s">
        <v>495</v>
      </c>
      <c r="B56" s="222" t="s">
        <v>482</v>
      </c>
      <c r="C56" s="8"/>
      <c r="D56" s="8"/>
      <c r="E56" s="8"/>
      <c r="F56" s="8"/>
      <c r="G56" s="8"/>
      <c r="H56" s="8"/>
      <c r="I56" s="8"/>
      <c r="J56" s="331"/>
      <c r="K56" s="16">
        <f t="shared" si="9"/>
        <v>0</v>
      </c>
    </row>
    <row r="57" spans="1:11" x14ac:dyDescent="0.3">
      <c r="A57" s="106" t="s">
        <v>496</v>
      </c>
      <c r="B57" s="222" t="s">
        <v>483</v>
      </c>
      <c r="C57" s="8"/>
      <c r="D57" s="8"/>
      <c r="E57" s="8"/>
      <c r="F57" s="8"/>
      <c r="G57" s="8"/>
      <c r="H57" s="8"/>
      <c r="I57" s="8"/>
      <c r="J57" s="331"/>
      <c r="K57" s="16">
        <f t="shared" si="9"/>
        <v>0</v>
      </c>
    </row>
    <row r="58" spans="1:11" x14ac:dyDescent="0.3">
      <c r="A58" s="106" t="s">
        <v>497</v>
      </c>
      <c r="B58" s="222" t="s">
        <v>484</v>
      </c>
      <c r="C58" s="8"/>
      <c r="D58" s="8"/>
      <c r="E58" s="8"/>
      <c r="F58" s="8"/>
      <c r="G58" s="8"/>
      <c r="H58" s="8"/>
      <c r="I58" s="8"/>
      <c r="J58" s="331"/>
      <c r="K58" s="16">
        <f t="shared" si="9"/>
        <v>0</v>
      </c>
    </row>
    <row r="59" spans="1:11" x14ac:dyDescent="0.3">
      <c r="A59" s="106" t="s">
        <v>498</v>
      </c>
      <c r="B59" s="222" t="s">
        <v>485</v>
      </c>
      <c r="C59" s="8"/>
      <c r="D59" s="8"/>
      <c r="E59" s="8"/>
      <c r="F59" s="8"/>
      <c r="G59" s="8"/>
      <c r="H59" s="8"/>
      <c r="I59" s="8"/>
      <c r="J59" s="331"/>
      <c r="K59" s="16">
        <f t="shared" si="9"/>
        <v>0</v>
      </c>
    </row>
    <row r="60" spans="1:11" x14ac:dyDescent="0.3">
      <c r="A60" s="106" t="s">
        <v>492</v>
      </c>
      <c r="B60" s="222" t="s">
        <v>486</v>
      </c>
      <c r="C60" s="8"/>
      <c r="D60" s="8"/>
      <c r="E60" s="8"/>
      <c r="F60" s="8"/>
      <c r="G60" s="8"/>
      <c r="H60" s="8"/>
      <c r="I60" s="8"/>
      <c r="J60" s="331"/>
      <c r="K60" s="16">
        <f t="shared" si="9"/>
        <v>0</v>
      </c>
    </row>
    <row r="61" spans="1:11" x14ac:dyDescent="0.3">
      <c r="A61" s="106" t="s">
        <v>499</v>
      </c>
      <c r="B61" s="222" t="s">
        <v>487</v>
      </c>
      <c r="C61" s="8"/>
      <c r="D61" s="8"/>
      <c r="E61" s="8"/>
      <c r="F61" s="8"/>
      <c r="G61" s="8"/>
      <c r="H61" s="8"/>
      <c r="I61" s="8"/>
      <c r="J61" s="331"/>
      <c r="K61" s="16">
        <f t="shared" si="9"/>
        <v>0</v>
      </c>
    </row>
    <row r="62" spans="1:11" x14ac:dyDescent="0.3">
      <c r="A62" s="106" t="s">
        <v>500</v>
      </c>
      <c r="B62" s="222" t="s">
        <v>488</v>
      </c>
      <c r="C62" s="8"/>
      <c r="D62" s="8"/>
      <c r="E62" s="8"/>
      <c r="F62" s="8"/>
      <c r="G62" s="8"/>
      <c r="H62" s="8"/>
      <c r="I62" s="8"/>
      <c r="J62" s="331"/>
      <c r="K62" s="16">
        <f t="shared" si="9"/>
        <v>0</v>
      </c>
    </row>
    <row r="63" spans="1:11" x14ac:dyDescent="0.3">
      <c r="A63" s="106" t="s">
        <v>501</v>
      </c>
      <c r="B63" s="222" t="s">
        <v>489</v>
      </c>
      <c r="C63" s="8">
        <v>817</v>
      </c>
      <c r="D63" s="8">
        <v>197</v>
      </c>
      <c r="E63" s="8">
        <v>572</v>
      </c>
      <c r="F63" s="8"/>
      <c r="G63" s="8">
        <v>50</v>
      </c>
      <c r="H63" s="8">
        <v>119</v>
      </c>
      <c r="I63" s="8">
        <v>18</v>
      </c>
      <c r="J63" s="331">
        <v>94</v>
      </c>
      <c r="K63" s="16">
        <f t="shared" si="9"/>
        <v>1867</v>
      </c>
    </row>
    <row r="64" spans="1:11" x14ac:dyDescent="0.3">
      <c r="A64" s="106" t="s">
        <v>491</v>
      </c>
      <c r="B64" s="222" t="s">
        <v>490</v>
      </c>
      <c r="C64" s="8">
        <v>31</v>
      </c>
      <c r="D64" s="8"/>
      <c r="E64" s="8"/>
      <c r="F64" s="8"/>
      <c r="G64" s="8">
        <v>23</v>
      </c>
      <c r="H64" s="8"/>
      <c r="I64" s="8"/>
      <c r="J64" s="331"/>
      <c r="K64" s="16">
        <f t="shared" si="9"/>
        <v>54</v>
      </c>
    </row>
    <row r="65" spans="1:11" x14ac:dyDescent="0.3">
      <c r="A65" s="89" t="s">
        <v>75</v>
      </c>
      <c r="B65" s="334" t="s">
        <v>90</v>
      </c>
      <c r="C65" s="8">
        <f>SUM(C54:C64)</f>
        <v>848</v>
      </c>
      <c r="D65" s="8">
        <f t="shared" ref="D65:J65" si="10">SUM(D54:D64)</f>
        <v>197</v>
      </c>
      <c r="E65" s="8">
        <f t="shared" si="10"/>
        <v>572</v>
      </c>
      <c r="F65" s="8">
        <f t="shared" si="10"/>
        <v>0</v>
      </c>
      <c r="G65" s="8">
        <f t="shared" si="10"/>
        <v>73</v>
      </c>
      <c r="H65" s="8">
        <f t="shared" si="10"/>
        <v>119</v>
      </c>
      <c r="I65" s="8">
        <f t="shared" si="10"/>
        <v>18</v>
      </c>
      <c r="J65" s="8">
        <f t="shared" si="10"/>
        <v>94</v>
      </c>
      <c r="K65" s="16">
        <f>SUM(K54:K64)</f>
        <v>1921</v>
      </c>
    </row>
    <row r="66" spans="1:11" x14ac:dyDescent="0.3">
      <c r="A66" s="106" t="s">
        <v>608</v>
      </c>
      <c r="B66" s="334" t="s">
        <v>90</v>
      </c>
      <c r="C66" s="8">
        <v>570</v>
      </c>
      <c r="D66" s="8">
        <v>155</v>
      </c>
      <c r="E66" s="8">
        <v>397</v>
      </c>
      <c r="F66" s="8"/>
      <c r="G66" s="8">
        <v>61</v>
      </c>
      <c r="H66" s="8">
        <v>112</v>
      </c>
      <c r="I66" s="8">
        <v>14</v>
      </c>
      <c r="J66" s="8">
        <v>52</v>
      </c>
      <c r="K66" s="18">
        <f t="shared" si="9"/>
        <v>1361</v>
      </c>
    </row>
    <row r="67" spans="1:11" ht="14.4" thickBot="1" x14ac:dyDescent="0.35">
      <c r="A67" s="118" t="s">
        <v>609</v>
      </c>
      <c r="B67" s="378" t="s">
        <v>90</v>
      </c>
      <c r="C67" s="66">
        <v>264</v>
      </c>
      <c r="D67" s="66">
        <v>11</v>
      </c>
      <c r="E67" s="66">
        <v>123</v>
      </c>
      <c r="F67" s="66">
        <v>0</v>
      </c>
      <c r="G67" s="66">
        <v>5</v>
      </c>
      <c r="H67" s="66">
        <v>13</v>
      </c>
      <c r="I67" s="66">
        <v>1</v>
      </c>
      <c r="J67" s="66">
        <v>20</v>
      </c>
      <c r="K67" s="379">
        <v>437</v>
      </c>
    </row>
    <row r="68" spans="1:11" x14ac:dyDescent="0.3">
      <c r="A68" s="380" t="s">
        <v>577</v>
      </c>
      <c r="B68" s="381"/>
      <c r="C68" s="427"/>
      <c r="D68" s="428"/>
      <c r="E68" s="428"/>
      <c r="F68" s="428"/>
      <c r="G68" s="428"/>
      <c r="H68" s="428"/>
      <c r="I68" s="428"/>
      <c r="J68" s="428"/>
      <c r="K68" s="429"/>
    </row>
    <row r="69" spans="1:11" x14ac:dyDescent="0.3">
      <c r="A69" s="220" t="s">
        <v>479</v>
      </c>
      <c r="B69" s="221" t="s">
        <v>478</v>
      </c>
      <c r="C69" s="430"/>
      <c r="D69" s="431"/>
      <c r="E69" s="431"/>
      <c r="F69" s="431"/>
      <c r="G69" s="431"/>
      <c r="H69" s="431"/>
      <c r="I69" s="431"/>
      <c r="J69" s="431"/>
      <c r="K69" s="432"/>
    </row>
    <row r="70" spans="1:11" x14ac:dyDescent="0.3">
      <c r="A70" s="106" t="s">
        <v>493</v>
      </c>
      <c r="B70" s="222" t="s">
        <v>480</v>
      </c>
      <c r="C70" s="8"/>
      <c r="D70" s="8"/>
      <c r="E70" s="8"/>
      <c r="F70" s="8"/>
      <c r="G70" s="8"/>
      <c r="H70" s="8"/>
      <c r="I70" s="8"/>
      <c r="J70" s="331"/>
      <c r="K70" s="16">
        <f>SUM(C70:J70)</f>
        <v>0</v>
      </c>
    </row>
    <row r="71" spans="1:11" x14ac:dyDescent="0.3">
      <c r="A71" s="106" t="s">
        <v>494</v>
      </c>
      <c r="B71" s="222" t="s">
        <v>481</v>
      </c>
      <c r="C71" s="8">
        <v>1027</v>
      </c>
      <c r="D71" s="8">
        <v>506</v>
      </c>
      <c r="E71" s="8">
        <v>257</v>
      </c>
      <c r="F71" s="8">
        <v>104</v>
      </c>
      <c r="G71" s="8">
        <v>288</v>
      </c>
      <c r="H71" s="8">
        <v>212</v>
      </c>
      <c r="I71" s="8">
        <v>20</v>
      </c>
      <c r="J71" s="331">
        <v>16</v>
      </c>
      <c r="K71" s="16">
        <f t="shared" ref="K71:K80" si="11">SUM(C71:J71)</f>
        <v>2430</v>
      </c>
    </row>
    <row r="72" spans="1:11" x14ac:dyDescent="0.3">
      <c r="A72" s="106" t="s">
        <v>495</v>
      </c>
      <c r="B72" s="222" t="s">
        <v>482</v>
      </c>
      <c r="C72" s="8"/>
      <c r="D72" s="8"/>
      <c r="E72" s="8"/>
      <c r="F72" s="8"/>
      <c r="G72" s="8"/>
      <c r="H72" s="8"/>
      <c r="I72" s="8"/>
      <c r="J72" s="331"/>
      <c r="K72" s="16">
        <f t="shared" si="11"/>
        <v>0</v>
      </c>
    </row>
    <row r="73" spans="1:11" x14ac:dyDescent="0.3">
      <c r="A73" s="106" t="s">
        <v>496</v>
      </c>
      <c r="B73" s="222" t="s">
        <v>483</v>
      </c>
      <c r="C73" s="8"/>
      <c r="D73" s="8"/>
      <c r="E73" s="8"/>
      <c r="F73" s="8"/>
      <c r="G73" s="8"/>
      <c r="H73" s="8"/>
      <c r="I73" s="8"/>
      <c r="J73" s="331"/>
      <c r="K73" s="16">
        <f t="shared" si="11"/>
        <v>0</v>
      </c>
    </row>
    <row r="74" spans="1:11" x14ac:dyDescent="0.3">
      <c r="A74" s="106" t="s">
        <v>497</v>
      </c>
      <c r="B74" s="222" t="s">
        <v>484</v>
      </c>
      <c r="C74" s="8"/>
      <c r="D74" s="8"/>
      <c r="E74" s="8"/>
      <c r="F74" s="8"/>
      <c r="G74" s="8"/>
      <c r="H74" s="8"/>
      <c r="I74" s="8"/>
      <c r="J74" s="331"/>
      <c r="K74" s="16">
        <f t="shared" si="11"/>
        <v>0</v>
      </c>
    </row>
    <row r="75" spans="1:11" x14ac:dyDescent="0.3">
      <c r="A75" s="106" t="s">
        <v>498</v>
      </c>
      <c r="B75" s="222" t="s">
        <v>485</v>
      </c>
      <c r="C75" s="8"/>
      <c r="D75" s="8"/>
      <c r="E75" s="8"/>
      <c r="F75" s="8"/>
      <c r="G75" s="8"/>
      <c r="H75" s="8"/>
      <c r="I75" s="8"/>
      <c r="J75" s="331"/>
      <c r="K75" s="16">
        <f t="shared" si="11"/>
        <v>0</v>
      </c>
    </row>
    <row r="76" spans="1:11" x14ac:dyDescent="0.3">
      <c r="A76" s="106" t="s">
        <v>492</v>
      </c>
      <c r="B76" s="222" t="s">
        <v>486</v>
      </c>
      <c r="C76" s="8"/>
      <c r="D76" s="8"/>
      <c r="E76" s="8"/>
      <c r="F76" s="8"/>
      <c r="G76" s="8"/>
      <c r="H76" s="8"/>
      <c r="I76" s="8"/>
      <c r="J76" s="331"/>
      <c r="K76" s="16">
        <f t="shared" si="11"/>
        <v>0</v>
      </c>
    </row>
    <row r="77" spans="1:11" x14ac:dyDescent="0.3">
      <c r="A77" s="106" t="s">
        <v>499</v>
      </c>
      <c r="B77" s="222" t="s">
        <v>487</v>
      </c>
      <c r="C77" s="8"/>
      <c r="D77" s="8"/>
      <c r="E77" s="8"/>
      <c r="F77" s="8"/>
      <c r="G77" s="8"/>
      <c r="H77" s="8"/>
      <c r="I77" s="8"/>
      <c r="J77" s="331"/>
      <c r="K77" s="16">
        <f t="shared" si="11"/>
        <v>0</v>
      </c>
    </row>
    <row r="78" spans="1:11" x14ac:dyDescent="0.3">
      <c r="A78" s="106" t="s">
        <v>500</v>
      </c>
      <c r="B78" s="222" t="s">
        <v>488</v>
      </c>
      <c r="C78" s="8"/>
      <c r="D78" s="8"/>
      <c r="E78" s="8"/>
      <c r="F78" s="8"/>
      <c r="G78" s="8"/>
      <c r="H78" s="8"/>
      <c r="I78" s="8"/>
      <c r="J78" s="331"/>
      <c r="K78" s="16">
        <f t="shared" si="11"/>
        <v>0</v>
      </c>
    </row>
    <row r="79" spans="1:11" x14ac:dyDescent="0.3">
      <c r="A79" s="106" t="s">
        <v>501</v>
      </c>
      <c r="B79" s="222" t="s">
        <v>489</v>
      </c>
      <c r="C79" s="8"/>
      <c r="D79" s="8"/>
      <c r="E79" s="8"/>
      <c r="F79" s="8"/>
      <c r="G79" s="8">
        <v>7</v>
      </c>
      <c r="H79" s="8">
        <v>11</v>
      </c>
      <c r="I79" s="8"/>
      <c r="J79" s="331"/>
      <c r="K79" s="16">
        <f t="shared" si="11"/>
        <v>18</v>
      </c>
    </row>
    <row r="80" spans="1:11" x14ac:dyDescent="0.3">
      <c r="A80" s="106" t="s">
        <v>491</v>
      </c>
      <c r="B80" s="222" t="s">
        <v>490</v>
      </c>
      <c r="C80" s="8">
        <v>106</v>
      </c>
      <c r="D80" s="8">
        <v>81</v>
      </c>
      <c r="E80" s="8"/>
      <c r="F80" s="8"/>
      <c r="G80" s="8">
        <v>41</v>
      </c>
      <c r="H80" s="8"/>
      <c r="I80" s="8">
        <v>11</v>
      </c>
      <c r="J80" s="331"/>
      <c r="K80" s="16">
        <f t="shared" si="11"/>
        <v>239</v>
      </c>
    </row>
    <row r="81" spans="1:11" x14ac:dyDescent="0.3">
      <c r="A81" s="89" t="s">
        <v>75</v>
      </c>
      <c r="B81" s="334" t="s">
        <v>90</v>
      </c>
      <c r="C81" s="8">
        <f>SUM(C70:C80)</f>
        <v>1133</v>
      </c>
      <c r="D81" s="8">
        <f t="shared" ref="D81:J81" si="12">SUM(D70:D80)</f>
        <v>587</v>
      </c>
      <c r="E81" s="8">
        <f t="shared" si="12"/>
        <v>257</v>
      </c>
      <c r="F81" s="8">
        <f t="shared" si="12"/>
        <v>104</v>
      </c>
      <c r="G81" s="8">
        <f t="shared" si="12"/>
        <v>336</v>
      </c>
      <c r="H81" s="8">
        <f t="shared" si="12"/>
        <v>223</v>
      </c>
      <c r="I81" s="8">
        <f t="shared" si="12"/>
        <v>31</v>
      </c>
      <c r="J81" s="8">
        <f t="shared" si="12"/>
        <v>16</v>
      </c>
      <c r="K81" s="16">
        <f>SUM(K70:K80)</f>
        <v>2687</v>
      </c>
    </row>
    <row r="82" spans="1:11" x14ac:dyDescent="0.3">
      <c r="A82" s="106" t="s">
        <v>617</v>
      </c>
      <c r="B82" s="334" t="s">
        <v>90</v>
      </c>
      <c r="C82" s="8">
        <v>746</v>
      </c>
      <c r="D82" s="8">
        <v>411</v>
      </c>
      <c r="E82" s="8">
        <v>251</v>
      </c>
      <c r="F82" s="8">
        <v>99</v>
      </c>
      <c r="G82" s="8">
        <v>248</v>
      </c>
      <c r="H82" s="8">
        <v>155</v>
      </c>
      <c r="I82" s="8">
        <v>20</v>
      </c>
      <c r="J82" s="8">
        <v>12</v>
      </c>
      <c r="K82" s="18">
        <f t="shared" ref="K82:K83" si="13">SUM(C82:J82)</f>
        <v>1942</v>
      </c>
    </row>
    <row r="83" spans="1:11" ht="14.4" thickBot="1" x14ac:dyDescent="0.35">
      <c r="A83" s="118" t="s">
        <v>618</v>
      </c>
      <c r="B83" s="378" t="s">
        <v>90</v>
      </c>
      <c r="C83" s="66">
        <v>21</v>
      </c>
      <c r="D83" s="66">
        <v>9</v>
      </c>
      <c r="E83" s="66">
        <v>0</v>
      </c>
      <c r="F83" s="66">
        <v>0</v>
      </c>
      <c r="G83" s="66">
        <v>8</v>
      </c>
      <c r="H83" s="66">
        <v>3</v>
      </c>
      <c r="I83" s="66">
        <v>3</v>
      </c>
      <c r="J83" s="66">
        <v>2</v>
      </c>
      <c r="K83" s="379">
        <v>46</v>
      </c>
    </row>
    <row r="84" spans="1:11" x14ac:dyDescent="0.3">
      <c r="A84" s="380" t="s">
        <v>578</v>
      </c>
      <c r="B84" s="381"/>
      <c r="C84" s="427"/>
      <c r="D84" s="428"/>
      <c r="E84" s="428"/>
      <c r="F84" s="428"/>
      <c r="G84" s="428"/>
      <c r="H84" s="428"/>
      <c r="I84" s="428"/>
      <c r="J84" s="428"/>
      <c r="K84" s="429"/>
    </row>
    <row r="85" spans="1:11" x14ac:dyDescent="0.3">
      <c r="A85" s="220" t="s">
        <v>479</v>
      </c>
      <c r="B85" s="221" t="s">
        <v>478</v>
      </c>
      <c r="C85" s="430"/>
      <c r="D85" s="431"/>
      <c r="E85" s="431"/>
      <c r="F85" s="431"/>
      <c r="G85" s="431"/>
      <c r="H85" s="431"/>
      <c r="I85" s="431"/>
      <c r="J85" s="431"/>
      <c r="K85" s="432"/>
    </row>
    <row r="86" spans="1:11" x14ac:dyDescent="0.3">
      <c r="A86" s="106" t="s">
        <v>493</v>
      </c>
      <c r="B86" s="222" t="s">
        <v>480</v>
      </c>
      <c r="C86" s="8"/>
      <c r="D86" s="8"/>
      <c r="E86" s="8"/>
      <c r="F86" s="8"/>
      <c r="G86" s="8"/>
      <c r="H86" s="8"/>
      <c r="I86" s="8"/>
      <c r="J86" s="331"/>
      <c r="K86" s="16">
        <f>SUM(C86:J86)</f>
        <v>0</v>
      </c>
    </row>
    <row r="87" spans="1:11" x14ac:dyDescent="0.3">
      <c r="A87" s="106" t="s">
        <v>494</v>
      </c>
      <c r="B87" s="222" t="s">
        <v>481</v>
      </c>
      <c r="C87" s="8"/>
      <c r="D87" s="8"/>
      <c r="E87" s="8"/>
      <c r="F87" s="8"/>
      <c r="G87" s="8">
        <v>100</v>
      </c>
      <c r="H87" s="8"/>
      <c r="I87" s="8"/>
      <c r="J87" s="331"/>
      <c r="K87" s="16">
        <f t="shared" ref="K87:K96" si="14">SUM(C87:J87)</f>
        <v>100</v>
      </c>
    </row>
    <row r="88" spans="1:11" x14ac:dyDescent="0.3">
      <c r="A88" s="106" t="s">
        <v>495</v>
      </c>
      <c r="B88" s="222" t="s">
        <v>482</v>
      </c>
      <c r="C88" s="8"/>
      <c r="D88" s="8"/>
      <c r="E88" s="8"/>
      <c r="F88" s="8"/>
      <c r="G88" s="8"/>
      <c r="H88" s="8"/>
      <c r="I88" s="8"/>
      <c r="J88" s="331"/>
      <c r="K88" s="16">
        <f t="shared" si="14"/>
        <v>0</v>
      </c>
    </row>
    <row r="89" spans="1:11" x14ac:dyDescent="0.3">
      <c r="A89" s="106" t="s">
        <v>496</v>
      </c>
      <c r="B89" s="222" t="s">
        <v>483</v>
      </c>
      <c r="C89" s="8"/>
      <c r="D89" s="8"/>
      <c r="E89" s="8"/>
      <c r="F89" s="8"/>
      <c r="G89" s="8">
        <v>23</v>
      </c>
      <c r="H89" s="8" t="s">
        <v>612</v>
      </c>
      <c r="I89" s="8"/>
      <c r="J89" s="331"/>
      <c r="K89" s="16">
        <f t="shared" si="14"/>
        <v>23</v>
      </c>
    </row>
    <row r="90" spans="1:11" x14ac:dyDescent="0.3">
      <c r="A90" s="106" t="s">
        <v>497</v>
      </c>
      <c r="B90" s="222" t="s">
        <v>484</v>
      </c>
      <c r="C90" s="8"/>
      <c r="D90" s="8"/>
      <c r="E90" s="8"/>
      <c r="F90" s="8"/>
      <c r="G90" s="8"/>
      <c r="H90" s="8"/>
      <c r="I90" s="8"/>
      <c r="J90" s="331"/>
      <c r="K90" s="16">
        <f t="shared" si="14"/>
        <v>0</v>
      </c>
    </row>
    <row r="91" spans="1:11" x14ac:dyDescent="0.3">
      <c r="A91" s="106" t="s">
        <v>498</v>
      </c>
      <c r="B91" s="222" t="s">
        <v>485</v>
      </c>
      <c r="C91" s="8">
        <v>698</v>
      </c>
      <c r="D91" s="8">
        <v>32</v>
      </c>
      <c r="E91" s="8"/>
      <c r="F91" s="8"/>
      <c r="G91" s="8">
        <v>131</v>
      </c>
      <c r="H91" s="8"/>
      <c r="I91" s="8">
        <v>96</v>
      </c>
      <c r="J91" s="331">
        <v>4</v>
      </c>
      <c r="K91" s="16">
        <f t="shared" si="14"/>
        <v>961</v>
      </c>
    </row>
    <row r="92" spans="1:11" x14ac:dyDescent="0.3">
      <c r="A92" s="106" t="s">
        <v>492</v>
      </c>
      <c r="B92" s="222" t="s">
        <v>486</v>
      </c>
      <c r="C92" s="8">
        <v>208</v>
      </c>
      <c r="D92" s="8">
        <v>110</v>
      </c>
      <c r="E92" s="8"/>
      <c r="F92" s="8"/>
      <c r="G92" s="8">
        <v>22</v>
      </c>
      <c r="H92" s="8">
        <v>19</v>
      </c>
      <c r="I92" s="8">
        <v>14</v>
      </c>
      <c r="J92" s="331"/>
      <c r="K92" s="16">
        <f t="shared" si="14"/>
        <v>373</v>
      </c>
    </row>
    <row r="93" spans="1:11" x14ac:dyDescent="0.3">
      <c r="A93" s="106" t="s">
        <v>499</v>
      </c>
      <c r="B93" s="222" t="s">
        <v>487</v>
      </c>
      <c r="C93" s="8"/>
      <c r="D93" s="8"/>
      <c r="E93" s="8"/>
      <c r="F93" s="8"/>
      <c r="G93" s="8"/>
      <c r="H93" s="8"/>
      <c r="I93" s="8"/>
      <c r="J93" s="331"/>
      <c r="K93" s="16">
        <f t="shared" si="14"/>
        <v>0</v>
      </c>
    </row>
    <row r="94" spans="1:11" x14ac:dyDescent="0.3">
      <c r="A94" s="106" t="s">
        <v>500</v>
      </c>
      <c r="B94" s="222" t="s">
        <v>488</v>
      </c>
      <c r="C94" s="8"/>
      <c r="D94" s="8"/>
      <c r="E94" s="8"/>
      <c r="F94" s="8"/>
      <c r="G94" s="8"/>
      <c r="H94" s="8"/>
      <c r="I94" s="8"/>
      <c r="J94" s="331"/>
      <c r="K94" s="16">
        <f t="shared" si="14"/>
        <v>0</v>
      </c>
    </row>
    <row r="95" spans="1:11" x14ac:dyDescent="0.3">
      <c r="A95" s="106" t="s">
        <v>501</v>
      </c>
      <c r="B95" s="222" t="s">
        <v>489</v>
      </c>
      <c r="C95" s="8"/>
      <c r="D95" s="8"/>
      <c r="E95" s="8"/>
      <c r="F95" s="8"/>
      <c r="G95" s="8"/>
      <c r="H95" s="8"/>
      <c r="I95" s="8"/>
      <c r="J95" s="331"/>
      <c r="K95" s="16">
        <f t="shared" si="14"/>
        <v>0</v>
      </c>
    </row>
    <row r="96" spans="1:11" x14ac:dyDescent="0.3">
      <c r="A96" s="106" t="s">
        <v>491</v>
      </c>
      <c r="B96" s="222" t="s">
        <v>490</v>
      </c>
      <c r="C96" s="8"/>
      <c r="D96" s="8"/>
      <c r="E96" s="8"/>
      <c r="F96" s="8"/>
      <c r="G96" s="8"/>
      <c r="H96" s="8"/>
      <c r="I96" s="8"/>
      <c r="J96" s="331"/>
      <c r="K96" s="16">
        <f t="shared" si="14"/>
        <v>0</v>
      </c>
    </row>
    <row r="97" spans="1:11" x14ac:dyDescent="0.3">
      <c r="A97" s="89" t="s">
        <v>75</v>
      </c>
      <c r="B97" s="334" t="s">
        <v>90</v>
      </c>
      <c r="C97" s="8">
        <f>SUM(C86:C96)</f>
        <v>906</v>
      </c>
      <c r="D97" s="8">
        <f t="shared" ref="D97:J97" si="15">SUM(D86:D96)</f>
        <v>142</v>
      </c>
      <c r="E97" s="8">
        <f t="shared" si="15"/>
        <v>0</v>
      </c>
      <c r="F97" s="8">
        <f t="shared" si="15"/>
        <v>0</v>
      </c>
      <c r="G97" s="8">
        <f t="shared" si="15"/>
        <v>276</v>
      </c>
      <c r="H97" s="8">
        <f t="shared" si="15"/>
        <v>19</v>
      </c>
      <c r="I97" s="8">
        <f t="shared" si="15"/>
        <v>110</v>
      </c>
      <c r="J97" s="8">
        <f t="shared" si="15"/>
        <v>4</v>
      </c>
      <c r="K97" s="16">
        <f>SUM(K86:K96)</f>
        <v>1457</v>
      </c>
    </row>
    <row r="98" spans="1:11" x14ac:dyDescent="0.3">
      <c r="A98" s="106" t="s">
        <v>615</v>
      </c>
      <c r="B98" s="334" t="s">
        <v>90</v>
      </c>
      <c r="C98" s="8">
        <v>458</v>
      </c>
      <c r="D98" s="8">
        <v>30</v>
      </c>
      <c r="E98" s="8"/>
      <c r="F98" s="8"/>
      <c r="G98" s="8">
        <v>156</v>
      </c>
      <c r="H98" s="8">
        <v>1</v>
      </c>
      <c r="I98" s="8">
        <v>52</v>
      </c>
      <c r="J98" s="8">
        <v>2</v>
      </c>
      <c r="K98" s="18">
        <f t="shared" ref="K98:K99" si="16">SUM(C98:J98)</f>
        <v>699</v>
      </c>
    </row>
    <row r="99" spans="1:11" ht="14.4" thickBot="1" x14ac:dyDescent="0.35">
      <c r="A99" s="106" t="s">
        <v>616</v>
      </c>
      <c r="B99" s="334" t="s">
        <v>90</v>
      </c>
      <c r="C99" s="8">
        <v>61</v>
      </c>
      <c r="D99" s="8">
        <v>11</v>
      </c>
      <c r="E99" s="8">
        <v>0</v>
      </c>
      <c r="F99" s="8">
        <v>0</v>
      </c>
      <c r="G99" s="8">
        <v>13</v>
      </c>
      <c r="H99" s="8">
        <v>0</v>
      </c>
      <c r="I99" s="8">
        <v>31</v>
      </c>
      <c r="J99" s="8">
        <v>2</v>
      </c>
      <c r="K99" s="18">
        <v>118</v>
      </c>
    </row>
    <row r="100" spans="1:11" x14ac:dyDescent="0.3">
      <c r="A100" s="366" t="s">
        <v>583</v>
      </c>
      <c r="B100" s="367"/>
      <c r="C100" s="433"/>
      <c r="D100" s="434"/>
      <c r="E100" s="434"/>
      <c r="F100" s="434"/>
      <c r="G100" s="434"/>
      <c r="H100" s="434"/>
      <c r="I100" s="434"/>
      <c r="J100" s="434"/>
      <c r="K100" s="435"/>
    </row>
    <row r="101" spans="1:11" x14ac:dyDescent="0.3">
      <c r="A101" s="220" t="s">
        <v>479</v>
      </c>
      <c r="B101" s="221" t="s">
        <v>478</v>
      </c>
      <c r="C101" s="414"/>
      <c r="D101" s="414"/>
      <c r="E101" s="414"/>
      <c r="F101" s="414"/>
      <c r="G101" s="414"/>
      <c r="H101" s="414"/>
      <c r="I101" s="414"/>
      <c r="J101" s="414"/>
      <c r="K101" s="426"/>
    </row>
    <row r="102" spans="1:11" x14ac:dyDescent="0.3">
      <c r="A102" s="106" t="s">
        <v>493</v>
      </c>
      <c r="B102" s="222" t="s">
        <v>480</v>
      </c>
      <c r="C102" s="86">
        <f t="shared" ref="C102:D115" si="17">SUM(C54,C22,C6,C86,C70,C38)</f>
        <v>0</v>
      </c>
      <c r="D102" s="86">
        <f t="shared" si="17"/>
        <v>0</v>
      </c>
      <c r="E102" s="86">
        <v>0</v>
      </c>
      <c r="F102" s="86">
        <v>0</v>
      </c>
      <c r="G102" s="86">
        <f t="shared" ref="G102:J115" si="18">SUM(G54,G22,G6,G86,G70,G38)</f>
        <v>0</v>
      </c>
      <c r="H102" s="86">
        <f t="shared" si="18"/>
        <v>0</v>
      </c>
      <c r="I102" s="86">
        <f t="shared" si="18"/>
        <v>0</v>
      </c>
      <c r="J102" s="86">
        <f t="shared" si="18"/>
        <v>0</v>
      </c>
      <c r="K102" s="96">
        <f>SUM(C102:J102)</f>
        <v>0</v>
      </c>
    </row>
    <row r="103" spans="1:11" x14ac:dyDescent="0.3">
      <c r="A103" s="106" t="s">
        <v>494</v>
      </c>
      <c r="B103" s="222" t="s">
        <v>481</v>
      </c>
      <c r="C103" s="86">
        <f t="shared" si="17"/>
        <v>1027</v>
      </c>
      <c r="D103" s="86">
        <f t="shared" si="17"/>
        <v>506</v>
      </c>
      <c r="E103" s="86">
        <f>SUM(E71)</f>
        <v>257</v>
      </c>
      <c r="F103" s="86">
        <f>SUM(F71)</f>
        <v>104</v>
      </c>
      <c r="G103" s="86">
        <f t="shared" si="18"/>
        <v>482</v>
      </c>
      <c r="H103" s="86">
        <f t="shared" si="18"/>
        <v>212</v>
      </c>
      <c r="I103" s="86">
        <f t="shared" si="18"/>
        <v>21</v>
      </c>
      <c r="J103" s="86">
        <f t="shared" si="18"/>
        <v>17</v>
      </c>
      <c r="K103" s="96">
        <f t="shared" ref="K103:K112" si="19">SUM(C103:J103)</f>
        <v>2626</v>
      </c>
    </row>
    <row r="104" spans="1:11" x14ac:dyDescent="0.3">
      <c r="A104" s="106" t="s">
        <v>495</v>
      </c>
      <c r="B104" s="222" t="s">
        <v>482</v>
      </c>
      <c r="C104" s="86">
        <f t="shared" si="17"/>
        <v>1083</v>
      </c>
      <c r="D104" s="86">
        <f t="shared" si="17"/>
        <v>219</v>
      </c>
      <c r="E104" s="86">
        <v>0</v>
      </c>
      <c r="F104" s="86">
        <v>0</v>
      </c>
      <c r="G104" s="86">
        <f t="shared" si="18"/>
        <v>365</v>
      </c>
      <c r="H104" s="86">
        <f t="shared" si="18"/>
        <v>9</v>
      </c>
      <c r="I104" s="86">
        <f t="shared" si="18"/>
        <v>71</v>
      </c>
      <c r="J104" s="86">
        <f t="shared" si="18"/>
        <v>17</v>
      </c>
      <c r="K104" s="96">
        <f t="shared" si="19"/>
        <v>1764</v>
      </c>
    </row>
    <row r="105" spans="1:11" x14ac:dyDescent="0.3">
      <c r="A105" s="106" t="s">
        <v>496</v>
      </c>
      <c r="B105" s="222" t="s">
        <v>483</v>
      </c>
      <c r="C105" s="86">
        <f t="shared" si="17"/>
        <v>399</v>
      </c>
      <c r="D105" s="86">
        <f t="shared" si="17"/>
        <v>0</v>
      </c>
      <c r="E105" s="86">
        <v>0</v>
      </c>
      <c r="F105" s="86">
        <v>0</v>
      </c>
      <c r="G105" s="86">
        <f t="shared" si="18"/>
        <v>23</v>
      </c>
      <c r="H105" s="86">
        <f t="shared" si="18"/>
        <v>0</v>
      </c>
      <c r="I105" s="86">
        <f t="shared" si="18"/>
        <v>0</v>
      </c>
      <c r="J105" s="86">
        <f t="shared" si="18"/>
        <v>0</v>
      </c>
      <c r="K105" s="96">
        <f t="shared" si="19"/>
        <v>422</v>
      </c>
    </row>
    <row r="106" spans="1:11" x14ac:dyDescent="0.3">
      <c r="A106" s="106" t="s">
        <v>497</v>
      </c>
      <c r="B106" s="222" t="s">
        <v>484</v>
      </c>
      <c r="C106" s="86">
        <f t="shared" si="17"/>
        <v>0</v>
      </c>
      <c r="D106" s="86">
        <f t="shared" si="17"/>
        <v>0</v>
      </c>
      <c r="E106" s="86">
        <v>0</v>
      </c>
      <c r="F106" s="86">
        <v>0</v>
      </c>
      <c r="G106" s="86">
        <f t="shared" si="18"/>
        <v>0</v>
      </c>
      <c r="H106" s="86">
        <f t="shared" si="18"/>
        <v>0</v>
      </c>
      <c r="I106" s="86">
        <f t="shared" si="18"/>
        <v>0</v>
      </c>
      <c r="J106" s="86">
        <f t="shared" si="18"/>
        <v>0</v>
      </c>
      <c r="K106" s="96">
        <f t="shared" si="19"/>
        <v>0</v>
      </c>
    </row>
    <row r="107" spans="1:11" x14ac:dyDescent="0.3">
      <c r="A107" s="106" t="s">
        <v>498</v>
      </c>
      <c r="B107" s="222" t="s">
        <v>485</v>
      </c>
      <c r="C107" s="86">
        <f t="shared" si="17"/>
        <v>698</v>
      </c>
      <c r="D107" s="86">
        <f t="shared" si="17"/>
        <v>32</v>
      </c>
      <c r="E107" s="86">
        <v>0</v>
      </c>
      <c r="F107" s="86">
        <v>0</v>
      </c>
      <c r="G107" s="86">
        <f t="shared" si="18"/>
        <v>131</v>
      </c>
      <c r="H107" s="86">
        <f t="shared" si="18"/>
        <v>0</v>
      </c>
      <c r="I107" s="86">
        <f t="shared" si="18"/>
        <v>96</v>
      </c>
      <c r="J107" s="86">
        <f t="shared" si="18"/>
        <v>4</v>
      </c>
      <c r="K107" s="96">
        <f t="shared" si="19"/>
        <v>961</v>
      </c>
    </row>
    <row r="108" spans="1:11" x14ac:dyDescent="0.3">
      <c r="A108" s="106" t="s">
        <v>492</v>
      </c>
      <c r="B108" s="222" t="s">
        <v>486</v>
      </c>
      <c r="C108" s="86">
        <f t="shared" si="17"/>
        <v>208</v>
      </c>
      <c r="D108" s="86">
        <f t="shared" si="17"/>
        <v>110</v>
      </c>
      <c r="E108" s="86">
        <v>0</v>
      </c>
      <c r="F108" s="86">
        <v>0</v>
      </c>
      <c r="G108" s="86">
        <f t="shared" si="18"/>
        <v>22</v>
      </c>
      <c r="H108" s="86">
        <f t="shared" si="18"/>
        <v>19</v>
      </c>
      <c r="I108" s="86">
        <f t="shared" si="18"/>
        <v>14</v>
      </c>
      <c r="J108" s="86">
        <f t="shared" si="18"/>
        <v>0</v>
      </c>
      <c r="K108" s="96">
        <f t="shared" si="19"/>
        <v>373</v>
      </c>
    </row>
    <row r="109" spans="1:11" x14ac:dyDescent="0.3">
      <c r="A109" s="106" t="s">
        <v>499</v>
      </c>
      <c r="B109" s="222" t="s">
        <v>487</v>
      </c>
      <c r="C109" s="86">
        <f t="shared" si="17"/>
        <v>0</v>
      </c>
      <c r="D109" s="86">
        <f t="shared" si="17"/>
        <v>0</v>
      </c>
      <c r="E109" s="86">
        <v>0</v>
      </c>
      <c r="F109" s="86">
        <v>0</v>
      </c>
      <c r="G109" s="86">
        <f t="shared" si="18"/>
        <v>0</v>
      </c>
      <c r="H109" s="86">
        <f t="shared" si="18"/>
        <v>0</v>
      </c>
      <c r="I109" s="86">
        <f t="shared" si="18"/>
        <v>0</v>
      </c>
      <c r="J109" s="86">
        <f t="shared" si="18"/>
        <v>0</v>
      </c>
      <c r="K109" s="96">
        <f t="shared" si="19"/>
        <v>0</v>
      </c>
    </row>
    <row r="110" spans="1:11" x14ac:dyDescent="0.3">
      <c r="A110" s="106" t="s">
        <v>500</v>
      </c>
      <c r="B110" s="222" t="s">
        <v>488</v>
      </c>
      <c r="C110" s="86">
        <f t="shared" si="17"/>
        <v>0</v>
      </c>
      <c r="D110" s="86">
        <f t="shared" si="17"/>
        <v>0</v>
      </c>
      <c r="E110" s="86">
        <v>0</v>
      </c>
      <c r="F110" s="86">
        <v>0</v>
      </c>
      <c r="G110" s="86">
        <f t="shared" si="18"/>
        <v>0</v>
      </c>
      <c r="H110" s="86">
        <f t="shared" si="18"/>
        <v>0</v>
      </c>
      <c r="I110" s="86">
        <f t="shared" si="18"/>
        <v>0</v>
      </c>
      <c r="J110" s="86">
        <f t="shared" si="18"/>
        <v>0</v>
      </c>
      <c r="K110" s="96">
        <f t="shared" si="19"/>
        <v>0</v>
      </c>
    </row>
    <row r="111" spans="1:11" x14ac:dyDescent="0.3">
      <c r="A111" s="106" t="s">
        <v>501</v>
      </c>
      <c r="B111" s="222" t="s">
        <v>489</v>
      </c>
      <c r="C111" s="86">
        <f t="shared" si="17"/>
        <v>1049</v>
      </c>
      <c r="D111" s="86">
        <f t="shared" si="17"/>
        <v>398</v>
      </c>
      <c r="E111" s="86">
        <f>SUM(E63)</f>
        <v>572</v>
      </c>
      <c r="F111" s="86">
        <f>SUM(F63)</f>
        <v>0</v>
      </c>
      <c r="G111" s="86">
        <f t="shared" si="18"/>
        <v>123</v>
      </c>
      <c r="H111" s="86">
        <f t="shared" si="18"/>
        <v>331</v>
      </c>
      <c r="I111" s="86">
        <f t="shared" si="18"/>
        <v>30</v>
      </c>
      <c r="J111" s="86">
        <f t="shared" si="18"/>
        <v>101</v>
      </c>
      <c r="K111" s="96">
        <f t="shared" si="19"/>
        <v>2604</v>
      </c>
    </row>
    <row r="112" spans="1:11" x14ac:dyDescent="0.3">
      <c r="A112" s="106" t="s">
        <v>491</v>
      </c>
      <c r="B112" s="222" t="s">
        <v>490</v>
      </c>
      <c r="C112" s="86">
        <f t="shared" si="17"/>
        <v>137</v>
      </c>
      <c r="D112" s="86">
        <f t="shared" si="17"/>
        <v>81</v>
      </c>
      <c r="E112" s="86">
        <v>0</v>
      </c>
      <c r="F112" s="86">
        <v>0</v>
      </c>
      <c r="G112" s="86">
        <f t="shared" si="18"/>
        <v>64</v>
      </c>
      <c r="H112" s="86">
        <f t="shared" si="18"/>
        <v>0</v>
      </c>
      <c r="I112" s="86">
        <f t="shared" si="18"/>
        <v>11</v>
      </c>
      <c r="J112" s="86">
        <f t="shared" si="18"/>
        <v>0</v>
      </c>
      <c r="K112" s="96">
        <f t="shared" si="19"/>
        <v>293</v>
      </c>
    </row>
    <row r="113" spans="1:11" x14ac:dyDescent="0.3">
      <c r="A113" s="12" t="s">
        <v>75</v>
      </c>
      <c r="B113" s="337" t="s">
        <v>90</v>
      </c>
      <c r="C113" s="8">
        <f t="shared" si="17"/>
        <v>4601</v>
      </c>
      <c r="D113" s="8">
        <f t="shared" si="17"/>
        <v>1346</v>
      </c>
      <c r="E113" s="8">
        <f t="shared" ref="E113:F115" si="20">SUM(E65,E33,E17,E97,E81,E49)</f>
        <v>829</v>
      </c>
      <c r="F113" s="8">
        <f t="shared" si="20"/>
        <v>104</v>
      </c>
      <c r="G113" s="8">
        <f t="shared" si="18"/>
        <v>1210</v>
      </c>
      <c r="H113" s="8">
        <f t="shared" si="18"/>
        <v>571</v>
      </c>
      <c r="I113" s="8">
        <f t="shared" si="18"/>
        <v>243</v>
      </c>
      <c r="J113" s="8">
        <f t="shared" si="18"/>
        <v>139</v>
      </c>
      <c r="K113" s="96">
        <f>SUM(K102:K112)</f>
        <v>9043</v>
      </c>
    </row>
    <row r="114" spans="1:11" x14ac:dyDescent="0.3">
      <c r="A114" s="12" t="s">
        <v>77</v>
      </c>
      <c r="B114" s="337" t="s">
        <v>90</v>
      </c>
      <c r="C114" s="8">
        <f t="shared" si="17"/>
        <v>3099</v>
      </c>
      <c r="D114" s="8">
        <f t="shared" si="17"/>
        <v>923</v>
      </c>
      <c r="E114" s="8">
        <f t="shared" si="20"/>
        <v>648</v>
      </c>
      <c r="F114" s="8">
        <f t="shared" si="20"/>
        <v>99</v>
      </c>
      <c r="G114" s="8">
        <f t="shared" si="18"/>
        <v>850</v>
      </c>
      <c r="H114" s="8">
        <f t="shared" si="18"/>
        <v>459</v>
      </c>
      <c r="I114" s="8">
        <f t="shared" si="18"/>
        <v>140</v>
      </c>
      <c r="J114" s="8">
        <f t="shared" si="18"/>
        <v>84</v>
      </c>
      <c r="K114" s="16">
        <f t="shared" ref="K114:K115" si="21">SUM(C114:J114)</f>
        <v>6302</v>
      </c>
    </row>
    <row r="115" spans="1:11" ht="14.4" thickBot="1" x14ac:dyDescent="0.35">
      <c r="A115" s="40" t="s">
        <v>78</v>
      </c>
      <c r="B115" s="338" t="s">
        <v>90</v>
      </c>
      <c r="C115" s="66">
        <f t="shared" si="17"/>
        <v>581</v>
      </c>
      <c r="D115" s="66">
        <f t="shared" si="17"/>
        <v>43</v>
      </c>
      <c r="E115" s="66">
        <f t="shared" si="20"/>
        <v>123</v>
      </c>
      <c r="F115" s="66">
        <f t="shared" si="20"/>
        <v>0</v>
      </c>
      <c r="G115" s="66">
        <f t="shared" si="18"/>
        <v>106</v>
      </c>
      <c r="H115" s="66">
        <f t="shared" si="18"/>
        <v>19</v>
      </c>
      <c r="I115" s="66">
        <f t="shared" si="18"/>
        <v>52</v>
      </c>
      <c r="J115" s="66">
        <f t="shared" si="18"/>
        <v>34</v>
      </c>
      <c r="K115" s="17">
        <f t="shared" si="21"/>
        <v>958</v>
      </c>
    </row>
  </sheetData>
  <mergeCells count="19">
    <mergeCell ref="C4:K4"/>
    <mergeCell ref="C5:K5"/>
    <mergeCell ref="C84:K84"/>
    <mergeCell ref="C85:K85"/>
    <mergeCell ref="C52:K52"/>
    <mergeCell ref="C53:K53"/>
    <mergeCell ref="C20:K20"/>
    <mergeCell ref="C21:K21"/>
    <mergeCell ref="I2:J2"/>
    <mergeCell ref="A1:K1"/>
    <mergeCell ref="C2:D2"/>
    <mergeCell ref="E2:F2"/>
    <mergeCell ref="G2:H2"/>
    <mergeCell ref="C101:K101"/>
    <mergeCell ref="C68:K68"/>
    <mergeCell ref="C69:K69"/>
    <mergeCell ref="C36:K36"/>
    <mergeCell ref="C37:K37"/>
    <mergeCell ref="C100:K100"/>
  </mergeCells>
  <pageMargins left="0.7" right="0.7" top="0.75" bottom="0.75" header="0.3" footer="0.3"/>
  <pageSetup paperSize="9" scale="7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28</vt:i4>
      </vt:variant>
    </vt:vector>
  </HeadingPairs>
  <TitlesOfParts>
    <vt:vector size="28" baseType="lpstr">
      <vt:lpstr>2.1</vt:lpstr>
      <vt:lpstr>2.2</vt:lpstr>
      <vt:lpstr>2.3</vt:lpstr>
      <vt:lpstr>2.4</vt:lpstr>
      <vt:lpstr>2.5</vt:lpstr>
      <vt:lpstr>2.6</vt:lpstr>
      <vt:lpstr>2.7</vt:lpstr>
      <vt:lpstr>2.8</vt:lpstr>
      <vt:lpstr>3.1</vt:lpstr>
      <vt:lpstr>3.2</vt:lpstr>
      <vt:lpstr>3.3</vt:lpstr>
      <vt:lpstr>3.4</vt:lpstr>
      <vt:lpstr>4.1</vt:lpstr>
      <vt:lpstr>5.1</vt:lpstr>
      <vt:lpstr>6.1 </vt:lpstr>
      <vt:lpstr>6.2</vt:lpstr>
      <vt:lpstr>6.3</vt:lpstr>
      <vt:lpstr>6.4</vt:lpstr>
      <vt:lpstr>6.5</vt:lpstr>
      <vt:lpstr>6.6</vt:lpstr>
      <vt:lpstr>7.1</vt:lpstr>
      <vt:lpstr>7.2</vt:lpstr>
      <vt:lpstr>8.1</vt:lpstr>
      <vt:lpstr>8.3</vt:lpstr>
      <vt:lpstr>8.4</vt:lpstr>
      <vt:lpstr>7.3</vt:lpstr>
      <vt:lpstr>12.1</vt:lpstr>
      <vt:lpstr>12.2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2020-01-15T15:40:32Z</dcterms:created>
  <dcterms:modified xsi:type="dcterms:W3CDTF">2023-08-25T09:07:54Z</dcterms:modified>
</cp:coreProperties>
</file>